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be6f6aaf8a61c53c/מסמכים/פלגי השרון/"/>
    </mc:Choice>
  </mc:AlternateContent>
  <xr:revisionPtr revIDLastSave="120" documentId="8_{590DDED6-687D-477B-8F2B-4969F568C483}" xr6:coauthVersionLast="47" xr6:coauthVersionMax="47" xr10:uidLastSave="{4D85E98B-C078-4F6F-AC73-B2C663B00DE3}"/>
  <bookViews>
    <workbookView xWindow="-110" yWindow="-110" windowWidth="19420" windowHeight="10560" activeTab="7" xr2:uid="{04928653-420B-4268-B19C-E5256D1C724C}"/>
  </bookViews>
  <sheets>
    <sheet name="נתוני המציע" sheetId="16" r:id="rId1"/>
    <sheet name=" ט - 1" sheetId="13" r:id="rId2"/>
    <sheet name="ט - 2" sheetId="14" r:id="rId3"/>
    <sheet name="ט-3" sheetId="27" r:id="rId4"/>
    <sheet name="ט-4" sheetId="28" r:id="rId5"/>
    <sheet name="ט - 6" sheetId="11" r:id="rId6"/>
    <sheet name="ט-7" sheetId="30" r:id="rId7"/>
    <sheet name="ט-8" sheetId="24" r:id="rId8"/>
  </sheets>
  <definedNames>
    <definedName name="_Hlk101796640" localSheetId="5">'ט - 6'!$A$39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4" l="1"/>
  <c r="A6" i="24" s="1"/>
  <c r="A7" i="24" s="1"/>
  <c r="A8" i="24" s="1"/>
  <c r="A9" i="24" s="1"/>
  <c r="C10" i="24"/>
  <c r="A18" i="11"/>
  <c r="G38" i="11"/>
  <c r="A36" i="24" l="1"/>
  <c r="A37" i="24" s="1"/>
  <c r="A38" i="24" s="1"/>
  <c r="A39" i="24" s="1"/>
  <c r="A40" i="24" s="1"/>
  <c r="A41" i="24" s="1"/>
  <c r="A21" i="24"/>
  <c r="A16" i="24"/>
  <c r="A17" i="24" s="1"/>
  <c r="A18" i="24" s="1"/>
  <c r="A19" i="24" s="1"/>
  <c r="I32" i="11" l="1"/>
  <c r="I31" i="11"/>
  <c r="I30" i="11"/>
  <c r="I29" i="11"/>
  <c r="I24" i="11"/>
  <c r="I28" i="11"/>
  <c r="I27" i="11"/>
  <c r="G18" i="11" l="1"/>
  <c r="I33" i="11"/>
  <c r="G5" i="11" l="1"/>
  <c r="I26" i="11"/>
  <c r="I40" i="11" l="1"/>
  <c r="I39" i="11"/>
  <c r="I38" i="11"/>
  <c r="I36" i="11"/>
  <c r="I35" i="11"/>
  <c r="G35" i="11"/>
  <c r="I25" i="11"/>
  <c r="I23" i="11"/>
  <c r="I22" i="11"/>
  <c r="I20" i="11"/>
  <c r="I19" i="11"/>
  <c r="I18" i="11"/>
  <c r="I12" i="11"/>
  <c r="A19" i="11"/>
  <c r="A20" i="11" l="1"/>
  <c r="G41" i="11"/>
  <c r="I41" i="11"/>
  <c r="A21" i="11" l="1"/>
  <c r="A22" i="11" l="1"/>
  <c r="A23" i="11" l="1"/>
  <c r="A24" i="11" l="1"/>
  <c r="A25" i="11" l="1"/>
  <c r="A26" i="11" l="1"/>
  <c r="A27" i="11" l="1"/>
  <c r="A28" i="11" l="1"/>
  <c r="A29" i="11" l="1"/>
  <c r="A30" i="11" l="1"/>
  <c r="A31" i="11" l="1"/>
  <c r="A32" i="11" l="1"/>
  <c r="A33" i="11" l="1"/>
  <c r="A35" i="11" l="1"/>
  <c r="A38" i="11" l="1"/>
  <c r="A39" i="11" s="1"/>
</calcChain>
</file>

<file path=xl/sharedStrings.xml><?xml version="1.0" encoding="utf-8"?>
<sst xmlns="http://schemas.openxmlformats.org/spreadsheetml/2006/main" count="278" uniqueCount="215">
  <si>
    <t>"3/4</t>
  </si>
  <si>
    <t>"1</t>
  </si>
  <si>
    <t>"1.5</t>
  </si>
  <si>
    <t>סעיף</t>
  </si>
  <si>
    <t>תאור</t>
  </si>
  <si>
    <t xml:space="preserve"> ₪ </t>
  </si>
  <si>
    <t>שילוב מד מים אחר למערכת הקר"מ באמצעות יק"צ חיצוני, כולל הספקת היק"צ, מחברים, חיבור למד המים והטמעה במערכת התקשורת והמידע למדי מים בקוטר "1 ומעלה</t>
  </si>
  <si>
    <t>עלות הספקת והתקנת יק"צ חיצוני</t>
  </si>
  <si>
    <t>ניקוד</t>
  </si>
  <si>
    <t>R</t>
  </si>
  <si>
    <t>תוכנת הניהול</t>
  </si>
  <si>
    <t>תקשורת</t>
  </si>
  <si>
    <t>חתימה וחותמת</t>
  </si>
  <si>
    <t>סה"כ</t>
  </si>
  <si>
    <t>סה"כ להצעה לפני מע"מ</t>
  </si>
  <si>
    <t>מע"מ</t>
  </si>
  <si>
    <t>סה"כ כולל מע"מ</t>
  </si>
  <si>
    <t>סטטי</t>
  </si>
  <si>
    <t>כשרות</t>
  </si>
  <si>
    <t>רגילה</t>
  </si>
  <si>
    <t>יש / אין</t>
  </si>
  <si>
    <t xml:space="preserve"> =&lt;</t>
  </si>
  <si>
    <t>ניסיון קודם</t>
  </si>
  <si>
    <t xml:space="preserve"> &lt; N &lt;</t>
  </si>
  <si>
    <t xml:space="preserve"> =&lt; N </t>
  </si>
  <si>
    <t>כן / לא</t>
  </si>
  <si>
    <t>נספח ט -6</t>
  </si>
  <si>
    <t>תצוגה דינמית של סטאטוס מונים בתצוגת GIS</t>
  </si>
  <si>
    <t>יצרן מד המים</t>
  </si>
  <si>
    <t>דגם מד המים</t>
  </si>
  <si>
    <t>חומר גוף מד המים</t>
  </si>
  <si>
    <t>תקשורת:  סעיף</t>
  </si>
  <si>
    <t>פרטים</t>
  </si>
  <si>
    <t>סוג התקשורת בכל רמות המערכת (פרט):</t>
  </si>
  <si>
    <t>פרוטוקולי תקשורת בכל הרמות (פרט):</t>
  </si>
  <si>
    <t>תדרי רדיו בשימוש המערכת</t>
  </si>
  <si>
    <t>רשימת אישורים לשימוש, להקמת רשתות תקשורת</t>
  </si>
  <si>
    <t>לצרף בנפרד</t>
  </si>
  <si>
    <t>פירוט ציוד התקשורת ואישורי משרד התקשורת</t>
  </si>
  <si>
    <t>תדירות השידור מיחידת הקצה לשרת המערכת</t>
  </si>
  <si>
    <t>תדירות דגימת נתוני קריאות מד המים</t>
  </si>
  <si>
    <t>הגנות להפרעות רדיו ואלקטרומגנטיות</t>
  </si>
  <si>
    <t>דיווח ארועים בהתפרצות מיחידת הקצה</t>
  </si>
  <si>
    <t>רשימת ארועים להתפרצות (במידה ויש)</t>
  </si>
  <si>
    <t>זמן קליטת התראה בשרת המערכת</t>
  </si>
  <si>
    <t>זמן קבלת תגובה בשרת המערכת לתשאול יזום</t>
  </si>
  <si>
    <t xml:space="preserve">פרוטוקול המאפשר חיבור מדי מים מספק אחר. נא לצרף הסבר </t>
  </si>
  <si>
    <t>פירוט יישומי בקרה נוספים</t>
  </si>
  <si>
    <t>סוג יק"צ חיצוני לחבור מדי מים למערכת הקר"מ</t>
  </si>
  <si>
    <r>
      <t xml:space="preserve">אפשרות להורדת פרמטרים מהמרכז ליחידת הקצה. </t>
    </r>
    <r>
      <rPr>
        <sz val="11"/>
        <color theme="1"/>
        <rFont val="David"/>
        <family val="2"/>
      </rPr>
      <t>הסבר המנגנון</t>
    </r>
  </si>
  <si>
    <r>
      <t xml:space="preserve">סנכרון שעון בין מדי המים – </t>
    </r>
    <r>
      <rPr>
        <sz val="11"/>
        <color theme="1"/>
        <rFont val="David"/>
        <family val="2"/>
      </rPr>
      <t>הסבר מגנון</t>
    </r>
  </si>
  <si>
    <t>אורך חיי הסוללה למדי המים על פי ההצעה</t>
  </si>
  <si>
    <t>2" ומעלה</t>
  </si>
  <si>
    <r>
      <t>יחס R (Q</t>
    </r>
    <r>
      <rPr>
        <vertAlign val="subscript"/>
        <sz val="10"/>
        <color rgb="FF000000"/>
        <rFont val="David"/>
        <family val="2"/>
      </rPr>
      <t>3</t>
    </r>
    <r>
      <rPr>
        <sz val="10"/>
        <color rgb="FF000000"/>
        <rFont val="David"/>
        <family val="2"/>
      </rPr>
      <t>/Q</t>
    </r>
    <r>
      <rPr>
        <vertAlign val="subscript"/>
        <sz val="10"/>
        <color rgb="FF000000"/>
        <rFont val="David"/>
        <family val="2"/>
      </rPr>
      <t>1</t>
    </r>
    <r>
      <rPr>
        <sz val="10"/>
        <color rgb="FF000000"/>
        <rFont val="David"/>
        <family val="2"/>
      </rPr>
      <t>)</t>
    </r>
  </si>
  <si>
    <t>מנגנון מדידה *</t>
  </si>
  <si>
    <t>שם המציע:</t>
  </si>
  <si>
    <t>כתובת המציע:</t>
  </si>
  <si>
    <t>נציג המציע</t>
  </si>
  <si>
    <t>שם:</t>
  </si>
  <si>
    <t>מס' טלפון :</t>
  </si>
  <si>
    <t>דואר אלקטרוני:</t>
  </si>
  <si>
    <t>אישור דגם</t>
  </si>
  <si>
    <t>מק"ש</t>
  </si>
  <si>
    <r>
      <t>Q</t>
    </r>
    <r>
      <rPr>
        <vertAlign val="subscript"/>
        <sz val="10"/>
        <color rgb="FF000000"/>
        <rFont val="David"/>
        <family val="2"/>
      </rPr>
      <t>1</t>
    </r>
    <r>
      <rPr>
        <sz val="10"/>
        <color rgb="FF000000"/>
        <rFont val="David"/>
        <family val="2"/>
      </rPr>
      <t xml:space="preserve"> </t>
    </r>
  </si>
  <si>
    <r>
      <t>Q</t>
    </r>
    <r>
      <rPr>
        <vertAlign val="subscript"/>
        <sz val="10"/>
        <color rgb="FF000000"/>
        <rFont val="David"/>
        <family val="2"/>
      </rPr>
      <t>start</t>
    </r>
  </si>
  <si>
    <t xml:space="preserve">אישור תקן </t>
  </si>
  <si>
    <t>מספר עדכון</t>
  </si>
  <si>
    <t>מספר סודר</t>
  </si>
  <si>
    <t>מכון מאשר</t>
  </si>
  <si>
    <t>שנים</t>
  </si>
  <si>
    <r>
      <t>Q</t>
    </r>
    <r>
      <rPr>
        <vertAlign val="subscript"/>
        <sz val="10"/>
        <color rgb="FF000000"/>
        <rFont val="David"/>
        <family val="2"/>
      </rPr>
      <t>3</t>
    </r>
  </si>
  <si>
    <t>בדיקת התאגיד</t>
  </si>
  <si>
    <t>סוג</t>
  </si>
  <si>
    <t xml:space="preserve"> &lt; N =&lt;</t>
  </si>
  <si>
    <t>תקשורת  מספר תשדורות ממוצע ליום ל- 95% ממדי המים לפחות</t>
  </si>
  <si>
    <t>אופן הגדרת תקלת תקשורת למד מים</t>
  </si>
  <si>
    <t>תאור התנאי/אלגוריתם להגדרת תקלה:</t>
  </si>
  <si>
    <t>התראת נזילה קטנה</t>
  </si>
  <si>
    <t>התראת נזילה גדולה</t>
  </si>
  <si>
    <t>מד מים עצור</t>
  </si>
  <si>
    <t>תקלת תקשורת</t>
  </si>
  <si>
    <t>מערכת התקשורת פועלת בטכנולוגיה של פרוטוקול מתוקנן פתוח או במערכת תקשורת היברידית כהגדרתן במסמכי המכרז</t>
  </si>
  <si>
    <t>ניתן להפיק דו"ח קריאות שעתי לכל השעות ולכל מדי המים המים בקבוצה</t>
  </si>
  <si>
    <t xml:space="preserve">תצוגה של נתוני מדידת לחץ וצריכה באותו גרף  במערכת המקוונת </t>
  </si>
  <si>
    <r>
      <t xml:space="preserve">בעל ניסיון מוכח בהתקנה והפעלה של לפחות מערכת קר"מ אחת </t>
    </r>
    <r>
      <rPr>
        <sz val="10"/>
        <rFont val="David"/>
        <family val="2"/>
      </rPr>
      <t>בישראל</t>
    </r>
    <r>
      <rPr>
        <sz val="10"/>
        <color rgb="FF000000"/>
        <rFont val="David"/>
        <family val="2"/>
      </rPr>
      <t xml:space="preserve"> (היקף התקנה ללקוח אחד)</t>
    </r>
  </si>
  <si>
    <t xml:space="preserve"> &lt; N </t>
  </si>
  <si>
    <t>תצוגת GIS המאפשרת להעלות גם את שכבת תשתית המים ואזורי המדידה/לחץ ע"ג התצוגה באופן ישיר בתכנת הניהול</t>
  </si>
  <si>
    <t>הצגת נתונים סטטיסטים, למידת מכונה, ניתוח מגמות וסטייה מדפוס התנהגות</t>
  </si>
  <si>
    <t>לא=0</t>
  </si>
  <si>
    <t>הפקת דוחות ע"פ מהות שימוש בהתאם לדרישות רשות המים - ישירות ממערכת הניהול</t>
  </si>
  <si>
    <t>הצגה של צריכות סגוליות בעיר (לפי אזורים, מהויות שימוש ולכלל העיר)</t>
  </si>
  <si>
    <t>חישוב צריכת לילה בטווח שעות מוגדר על ידי המשתמש למד בודד</t>
  </si>
  <si>
    <t>חישוב צריכת לילה בטווח שעות מוגדר על ידי המשתמש לקבוצה (נטו = אבא פחות בנים)</t>
  </si>
  <si>
    <t>חיתוך מונים לפי פוליגון בתצוגת GIS ישירות מתכנת הניהול לקבלת רשימת מונים שבתחום הפוליגון</t>
  </si>
  <si>
    <t>כן הכל =4</t>
  </si>
  <si>
    <t xml:space="preserve">כן חלקי = 2 </t>
  </si>
  <si>
    <t>דו"ח ניתוח צריכות מים : צריכות חריגות וחריגות מאוד</t>
  </si>
  <si>
    <t>מס"ד</t>
  </si>
  <si>
    <t>אל חוזרים</t>
  </si>
  <si>
    <t>אספקה והתקנה, כתוספת להתקנת מד המים, של א"ח פליז רקורד "3/4</t>
  </si>
  <si>
    <t>אספקה והתקנה, כתוספת להתקנת מד המים, של א"ח פליז רקורד "1</t>
  </si>
  <si>
    <t>אספקה והתקנה, כתוספת להתקנת מד המים, של א"ח פליז רקורד "1.5</t>
  </si>
  <si>
    <t>אספקה והתקנה, כתוספת להתקנת מד המים, של א"ח פליז רקורד "2</t>
  </si>
  <si>
    <t>הארקה</t>
  </si>
  <si>
    <t>מיגון</t>
  </si>
  <si>
    <t>אספקה והתקנה של קופסת מיגון למד מים  "3/4</t>
  </si>
  <si>
    <t xml:space="preserve">אספקה והתקנה של קופסת מיגון למד מים "1 </t>
  </si>
  <si>
    <t>יח' לניטור לחצים</t>
  </si>
  <si>
    <t>"2</t>
  </si>
  <si>
    <t>"3</t>
  </si>
  <si>
    <t xml:space="preserve">סיוע בבדיקות בוררות </t>
  </si>
  <si>
    <r>
      <t xml:space="preserve">אספקה והתקנה של יח' ניטור לחץ, כולל מד לחץ, משדר שישדר בקצב של 15 דקות לפחות, כולל כל העבודות, החומרים, הציוד והאביזרים הדרושים, כולל תקשורת עד למרכז הבקרה, כולל יישום ושילוב במרכז הבקרה, במע' המידע כולל אחריות ושרות (כולל סוללה) למשך </t>
    </r>
    <r>
      <rPr>
        <b/>
        <sz val="12"/>
        <rFont val="Arial"/>
        <family val="2"/>
      </rPr>
      <t>10</t>
    </r>
    <r>
      <rPr>
        <sz val="12"/>
        <rFont val="Arial"/>
        <family val="2"/>
      </rPr>
      <t xml:space="preserve"> שנים</t>
    </r>
  </si>
  <si>
    <r>
      <t xml:space="preserve">אספקה והתקנה של </t>
    </r>
    <r>
      <rPr>
        <b/>
        <sz val="11"/>
        <rFont val="David"/>
        <family val="2"/>
      </rPr>
      <t xml:space="preserve">מע' הארקה </t>
    </r>
    <r>
      <rPr>
        <sz val="11"/>
        <rFont val="David"/>
        <family val="2"/>
      </rPr>
      <t>למד מים, כולל שלות תקניות ומוליך הארקה תיקני עד 2 מטר.</t>
    </r>
  </si>
  <si>
    <r>
      <t xml:space="preserve">אספקה והתקנה של </t>
    </r>
    <r>
      <rPr>
        <sz val="11"/>
        <rFont val="David"/>
        <family val="2"/>
      </rPr>
      <t>שימשת מיגון שקופה ומחוסמת למד מים "3/4</t>
    </r>
  </si>
  <si>
    <t>נספח ט-1</t>
  </si>
  <si>
    <t>דירוג טכני (רכיב B בציון האיכות )</t>
  </si>
  <si>
    <t>נתוני מדי מים מוצעים</t>
  </si>
  <si>
    <t>סקיצה עקרונית המתארת את רכיבי המערכת קישורים והגנות לוגיות במידה וקיימות</t>
  </si>
  <si>
    <t>לצרף סקיצה והסבר</t>
  </si>
  <si>
    <t>תאר את רמת האבטחה של הקישוריות בין מערכת הקר"מ למערכות  מידע אחרות ואופן שמירת שלמות הנתונים</t>
  </si>
  <si>
    <t>יש לצרף תצהיר חתום ומחייב על עמידת המערכת בכל דרישות אבטחת המידע של רשות המים</t>
  </si>
  <si>
    <t>נספח ט-3</t>
  </si>
  <si>
    <t xml:space="preserve">אבטחת מידע </t>
  </si>
  <si>
    <t>נספח ט - 4</t>
  </si>
  <si>
    <t>מס'</t>
  </si>
  <si>
    <t>סוג התראה</t>
  </si>
  <si>
    <t>מקור ההתראה (מד מים/תוכנה/אחר)</t>
  </si>
  <si>
    <t>הערות</t>
  </si>
  <si>
    <t>זמן תגובה</t>
  </si>
  <si>
    <t>נא לציין את כל ההתראות המתקבלות ממדי המים</t>
  </si>
  <si>
    <t>נתוני התראות</t>
  </si>
  <si>
    <t>נספח ט – 7</t>
  </si>
  <si>
    <t>צוות הפרויקט מטעם המציע</t>
  </si>
  <si>
    <t>כתובת מייל</t>
  </si>
  <si>
    <t>מס' טלפון</t>
  </si>
  <si>
    <t>תפקיד</t>
  </si>
  <si>
    <t>שם</t>
  </si>
  <si>
    <t>נספח ט-8 כתב כמויות ומחירים</t>
  </si>
  <si>
    <r>
      <t>נספח ט</t>
    </r>
    <r>
      <rPr>
        <b/>
        <sz val="16"/>
        <color rgb="FF000000"/>
        <rFont val="David"/>
        <family val="2"/>
      </rPr>
      <t xml:space="preserve"> – 2 נתוני מערכת התקשורת</t>
    </r>
    <r>
      <rPr>
        <b/>
        <sz val="16"/>
        <color theme="1"/>
        <rFont val="David"/>
        <family val="2"/>
      </rPr>
      <t xml:space="preserve"> ויחידות הקצה</t>
    </r>
  </si>
  <si>
    <t>תקשורת דו כיוונית - הסבר כולל תישאול מדי מים המשדרים דרך מערכת של אחרים</t>
  </si>
  <si>
    <t>יח</t>
  </si>
  <si>
    <t>תקופת שירות למדי המים הסטטים המוצעים בקוטר  "3/4 10 שנים באישור דגם תקף</t>
  </si>
  <si>
    <t>הצגת נתוני הספקה, צריכה, פחת , אחוזי כיסוי צריכות וריכוז התראות בכל העיר ובאזורים מוגדרים</t>
  </si>
  <si>
    <t>תיאור הדרישה</t>
  </si>
  <si>
    <t>תנאי לקבלת הניקוד</t>
  </si>
  <si>
    <t>תכונות מדי המים המוצעים</t>
  </si>
  <si>
    <t>ניקוד לפרק</t>
  </si>
  <si>
    <t>תשובת המציע</t>
  </si>
  <si>
    <t>יש למלא בעמודת הערך את התשובה  כן או לא לשאלה המנוסחת בתיאור הדרישה</t>
  </si>
  <si>
    <t>רק במקומות בהן הוגדרה בפירוש אופציה לתשובה חלקית יש לסמן חלקי</t>
  </si>
  <si>
    <t>קוטר (אינץ')</t>
  </si>
  <si>
    <t>תקופת שירות  מאושרת</t>
  </si>
  <si>
    <t>יחס   R (Q3/Q1) למדי מים סטאטים בקוטר עד וכולל "1</t>
  </si>
  <si>
    <t>יחס   R (Q3/Q1) למדי מים סטאטים בקוטר "1.5</t>
  </si>
  <si>
    <t>אפליקציה לטלפון סלולארי כנדרש עם ממשק בשפה נוספת מעבר לעברית ואנגלית</t>
  </si>
  <si>
    <r>
      <t xml:space="preserve">כנ"ל, אך עבור מד מים - </t>
    </r>
    <r>
      <rPr>
        <b/>
        <sz val="11"/>
        <rFont val="Arial"/>
        <family val="2"/>
      </rPr>
      <t>"</t>
    </r>
    <r>
      <rPr>
        <sz val="11"/>
        <rFont val="Arial"/>
        <family val="2"/>
      </rPr>
      <t>1</t>
    </r>
  </si>
  <si>
    <r>
      <t xml:space="preserve">כנ"ל, אך עבור מד מים - </t>
    </r>
    <r>
      <rPr>
        <b/>
        <sz val="12"/>
        <rFont val="Arial"/>
        <family val="2"/>
      </rPr>
      <t>"</t>
    </r>
    <r>
      <rPr>
        <sz val="12"/>
        <rFont val="Arial"/>
        <family val="2"/>
      </rPr>
      <t>3</t>
    </r>
  </si>
  <si>
    <r>
      <t xml:space="preserve">כנ"ל, אך עבור מד מים - </t>
    </r>
    <r>
      <rPr>
        <b/>
        <sz val="12"/>
        <rFont val="Arial"/>
        <family val="2"/>
      </rPr>
      <t>"</t>
    </r>
    <r>
      <rPr>
        <sz val="11"/>
        <rFont val="Arial"/>
        <family val="2"/>
      </rPr>
      <t>2</t>
    </r>
  </si>
  <si>
    <r>
      <t xml:space="preserve">כנ"ל, אך עבור מד מים - </t>
    </r>
    <r>
      <rPr>
        <b/>
        <sz val="12"/>
        <rFont val="Arial"/>
        <family val="2"/>
      </rPr>
      <t>"</t>
    </r>
    <r>
      <rPr>
        <sz val="11"/>
        <rFont val="Arial"/>
        <family val="2"/>
      </rPr>
      <t>1.5</t>
    </r>
  </si>
  <si>
    <r>
      <t>פירוק מד קיים עד "</t>
    </r>
    <r>
      <rPr>
        <sz val="11"/>
        <rFont val="David"/>
        <family val="2"/>
      </rPr>
      <t>3/4 והתקנת מד מים חדש, העברת מד המים למבדקה וחזרה לתאגיד</t>
    </r>
    <r>
      <rPr>
        <sz val="11"/>
        <color rgb="FF000000"/>
        <rFont val="David"/>
        <family val="2"/>
      </rPr>
      <t xml:space="preserve"> (עלות הבדיקה תשולם ישירות למבדקה ע"י התאגיד)</t>
    </r>
  </si>
  <si>
    <t>הגדרת קבוצת מונים על ידי המשתמש ישירות  בתכנה (הקמת קבוצה כולל אב ובנים מתוך קובץ אקסל עצמאית ע"י המשתמש ללא התערבות התמיכה)</t>
  </si>
  <si>
    <t>הציון הסופי ייקבע בהתאם לבדיקת המזמין וע"פ מיטב הבנתו בלבד</t>
  </si>
  <si>
    <t>כמות יח'</t>
  </si>
  <si>
    <t xml:space="preserve">סה"כ </t>
  </si>
  <si>
    <t>תקופת שירות למדי המים הסטטים המוצעים בקוטר  "1  10 שנים באישור דגם תקף</t>
  </si>
  <si>
    <t>תקופת שירות למדי המים הסטטים המוצעים בקוטר  "1.5  10 שנים באישור דגם תקף</t>
  </si>
  <si>
    <t>תקופת שירות למדי המים הסטטים המוצעים בקוטר "2  10 שנים באישור דגם תקף</t>
  </si>
  <si>
    <t>תקופת שירות למדי המים הסטטים המוצעים בקוטר  "3  10 שנים באישור דגם תקף</t>
  </si>
  <si>
    <t>תקופת שירות למדי המים הסטטים המוצעים בקוטר  "4  10 שנים באישור דגם תקף</t>
  </si>
  <si>
    <t>4"</t>
  </si>
  <si>
    <t>משדר</t>
  </si>
  <si>
    <t>שם מסחרי / כינוי מד המים</t>
  </si>
  <si>
    <t>אוטראסוני/ אלקטרומגנטי</t>
  </si>
  <si>
    <t>מספר</t>
  </si>
  <si>
    <t>אחוד/חיצוני</t>
  </si>
  <si>
    <t>פרוטוקול תקשורת של מד המים לרכזת</t>
  </si>
  <si>
    <t>פרוטוקול תקשורת של הרכזת למערכת הניהול</t>
  </si>
  <si>
    <t>יחס   R (Q3/Q1) למדי מים סטאטים בקוטר עד וכולל "3/4</t>
  </si>
  <si>
    <t xml:space="preserve">התממשקות מלאה ומיידית לתוכנות GIS מסחריות </t>
  </si>
  <si>
    <t>התממשקות מלאה לתוכנות הCRM  (כולל אפשרות להעלות את נתוני הצריכה מעודכנים של הלקוח, כמות הנפשות התראות שנשלחו ונתוני GIS ע"י נציג המוקד המשתמש בתכנת הCRM)</t>
  </si>
  <si>
    <t>יחס   R (Q3/Q1) למדי מים סטאטים בקוטר "2</t>
  </si>
  <si>
    <t>יחס   R (Q3/Q1) למדי מים סטאטים בקוטר "3</t>
  </si>
  <si>
    <t>יחס   R (Q3/Q1) למדי מים סטאטים בקוטר "4</t>
  </si>
  <si>
    <t>שם מלא</t>
  </si>
  <si>
    <t>נסיון קודם (שנים)</t>
  </si>
  <si>
    <r>
      <t xml:space="preserve">כנ"ל, אך עבור מד מים - </t>
    </r>
    <r>
      <rPr>
        <b/>
        <sz val="12"/>
        <rFont val="Arial"/>
        <family val="2"/>
      </rPr>
      <t>"</t>
    </r>
    <r>
      <rPr>
        <sz val="12"/>
        <rFont val="Arial"/>
        <family val="2"/>
      </rPr>
      <t>4</t>
    </r>
    <r>
      <rPr>
        <sz val="11"/>
        <color theme="1"/>
        <rFont val="Arial"/>
        <family val="2"/>
        <charset val="177"/>
        <scheme val="minor"/>
      </rPr>
      <t/>
    </r>
  </si>
  <si>
    <t>6,1</t>
  </si>
  <si>
    <t>6,2</t>
  </si>
  <si>
    <t>6,3</t>
  </si>
  <si>
    <t>6,4</t>
  </si>
  <si>
    <t>6,5</t>
  </si>
  <si>
    <t>6,6</t>
  </si>
  <si>
    <t>6,9</t>
  </si>
  <si>
    <t>6,10</t>
  </si>
  <si>
    <t>6,11</t>
  </si>
  <si>
    <t>6,12</t>
  </si>
  <si>
    <t>6,13</t>
  </si>
  <si>
    <t>6,14</t>
  </si>
  <si>
    <t>אספקה והתקנה של קופסת מיגון מתכת למד מים כולל יח' קצה - למד מים  "1.5</t>
  </si>
  <si>
    <t xml:space="preserve">אספקה והתקנה של קופסת מיגון מתכת למד מים כולל יח' קצה - למד מים "2 </t>
  </si>
  <si>
    <t>אספקה והתקנה של קופסת מיגון נתכת למד מים כולל יח' קצה - למד מים "3</t>
  </si>
  <si>
    <t>אספקה והתקנה של קופסת מיגון מתכת למד מים כולל יח' קצה - למד מים "4</t>
  </si>
  <si>
    <t xml:space="preserve">תשלום עבור מד מים בנקודת התקנה למשך תקופת השירות של המד המוצע  כולל הספקה החלפה של מדי מים קיימים / חדשים,  הספקה והתקנה של מערכת התקשורת בשלמותה,  הקמת מערכת שרתים, רישיון ושירותי  תוכנת הניהול למשך כל תקופת השירות, ממשקים למערכות חיצוניות ואבטחת מידע. כולל הדרכה, שדרוגים,  תחזוקת המערכת ומדי המים, וביצוע קריאות ידניות להשלמת קריאות חסרות לצרכי חיוב הלקוחות,  וביצוע קריאות אימות, הכל כמפורט במפרט הטכני . </t>
  </si>
  <si>
    <t xml:space="preserve"> אספקה והתקנת מד מים בעל מנגנון מדידה  סטטי  בקוטר "3/4 </t>
  </si>
  <si>
    <t xml:space="preserve"> אספקה והתקנת מד מים בעל מנגנון מדידה  סטטי  בקוטר "1 </t>
  </si>
  <si>
    <t xml:space="preserve"> אספקה והתקנת מד מים בעל מנגנון מדידה  סטטי  בקוטר "1.5</t>
  </si>
  <si>
    <t xml:space="preserve"> אספקה והתקנת מד מים בעל מנגנון מדידה  סטטי  בקוטר "2 </t>
  </si>
  <si>
    <t xml:space="preserve"> אספקה והתקנת מד מים בעל מנגנון מדידה  סטטי  בקוטר "3</t>
  </si>
  <si>
    <t xml:space="preserve"> אספקה והתקנת מד מים בעל מנגנון מדידה  סטטי  בקוטר "4 </t>
  </si>
  <si>
    <t xml:space="preserve">מחיר  </t>
  </si>
  <si>
    <t xml:space="preserve">שם המציע </t>
  </si>
  <si>
    <t>חודשים</t>
  </si>
  <si>
    <t>מחיר לחודש</t>
  </si>
  <si>
    <t>תפעול נוסף מעבר לתכולה הבסיסית המוגדרת במפרט. כולל העמדת כח אדם מקצועי מנוסה ומיומן וניהול ההתרעות, המעקבים, קבוצות הפחת ויתר ממשקי העבודה הקיימים והעתידיים שינתנו ע"י הספק, הכל כאמור בפרק "תפעול נוסף"  במפרט</t>
  </si>
  <si>
    <t>תפעול נוסף (אופציונלי להחלטת התאגיד ולא לסיכום)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</si>
</sst>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39" x14ac:knownFonts="1">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rgb="FF000000"/>
      <name val="David"/>
      <family val="2"/>
    </font>
    <font>
      <sz val="11"/>
      <color rgb="FF000000"/>
      <name val="Times New Roman"/>
      <family val="1"/>
    </font>
    <font>
      <sz val="10"/>
      <color theme="1"/>
      <name val="Times New Roman"/>
      <family val="1"/>
    </font>
    <font>
      <sz val="12"/>
      <color theme="1"/>
      <name val="David"/>
      <family val="2"/>
    </font>
    <font>
      <b/>
      <u/>
      <sz val="16"/>
      <color theme="1"/>
      <name val="David"/>
      <family val="2"/>
    </font>
    <font>
      <b/>
      <sz val="16"/>
      <color theme="1"/>
      <name val="David"/>
      <family val="2"/>
    </font>
    <font>
      <b/>
      <sz val="10"/>
      <color rgb="FF000000"/>
      <name val="David"/>
      <family val="2"/>
    </font>
    <font>
      <b/>
      <sz val="11"/>
      <color rgb="FF000000"/>
      <name val="David"/>
      <family val="2"/>
    </font>
    <font>
      <sz val="10"/>
      <color rgb="FF000000"/>
      <name val="David"/>
      <family val="2"/>
    </font>
    <font>
      <sz val="11"/>
      <color rgb="FF000000"/>
      <name val="Calibri"/>
      <family val="2"/>
    </font>
    <font>
      <sz val="10"/>
      <name val="David"/>
      <family val="2"/>
    </font>
    <font>
      <sz val="11"/>
      <color theme="1"/>
      <name val="David"/>
      <family val="2"/>
    </font>
    <font>
      <sz val="11"/>
      <color theme="1"/>
      <name val="David"/>
      <family val="2"/>
      <charset val="177"/>
    </font>
    <font>
      <sz val="11"/>
      <color rgb="FF000000"/>
      <name val="David"/>
      <family val="2"/>
      <charset val="177"/>
    </font>
    <font>
      <sz val="11"/>
      <color theme="1"/>
      <name val="Times New Roman"/>
      <family val="1"/>
      <charset val="177"/>
    </font>
    <font>
      <sz val="10"/>
      <color theme="1"/>
      <name val="Arial"/>
      <family val="2"/>
      <charset val="177"/>
      <scheme val="minor"/>
    </font>
    <font>
      <vertAlign val="subscript"/>
      <sz val="10"/>
      <color rgb="FF000000"/>
      <name val="David"/>
      <family val="2"/>
    </font>
    <font>
      <sz val="11"/>
      <name val="David"/>
      <family val="2"/>
      <charset val="177"/>
    </font>
    <font>
      <b/>
      <sz val="11"/>
      <color theme="1"/>
      <name val="Arial"/>
      <family val="2"/>
      <charset val="177"/>
      <scheme val="minor"/>
    </font>
    <font>
      <sz val="12"/>
      <name val="Arial"/>
      <family val="2"/>
    </font>
    <font>
      <b/>
      <sz val="12"/>
      <name val="Arial"/>
      <family val="2"/>
    </font>
    <font>
      <b/>
      <sz val="11"/>
      <name val="David"/>
      <family val="2"/>
    </font>
    <font>
      <sz val="11"/>
      <name val="David"/>
      <family val="2"/>
    </font>
    <font>
      <sz val="12"/>
      <color rgb="FF000000"/>
      <name val="David"/>
      <family val="2"/>
    </font>
    <font>
      <b/>
      <sz val="16"/>
      <color theme="1"/>
      <name val="Arial"/>
      <family val="2"/>
      <scheme val="minor"/>
    </font>
    <font>
      <sz val="12"/>
      <color theme="1"/>
      <name val="Calibri"/>
      <family val="2"/>
    </font>
    <font>
      <b/>
      <sz val="20"/>
      <color theme="1"/>
      <name val="Times New Roman"/>
      <family val="1"/>
    </font>
    <font>
      <b/>
      <sz val="18"/>
      <color theme="1"/>
      <name val="David"/>
      <family val="2"/>
    </font>
    <font>
      <sz val="12"/>
      <color theme="1"/>
      <name val="Arial"/>
      <family val="2"/>
    </font>
    <font>
      <b/>
      <u/>
      <sz val="20"/>
      <color theme="1"/>
      <name val="David"/>
      <family val="2"/>
    </font>
    <font>
      <b/>
      <sz val="16"/>
      <color rgb="FF000000"/>
      <name val="David"/>
      <family val="2"/>
    </font>
    <font>
      <sz val="12"/>
      <color rgb="FF000000"/>
      <name val="Times New Roman"/>
      <family val="1"/>
    </font>
    <font>
      <b/>
      <sz val="11"/>
      <name val="Arial"/>
      <family val="2"/>
    </font>
    <font>
      <sz val="11"/>
      <name val="Arial"/>
      <family val="2"/>
    </font>
    <font>
      <b/>
      <sz val="11"/>
      <color theme="1"/>
      <name val="David"/>
      <family val="2"/>
      <charset val="177"/>
    </font>
    <font>
      <sz val="8"/>
      <name val="Arial"/>
      <family val="2"/>
      <charset val="177"/>
      <scheme val="minor"/>
    </font>
  </fonts>
  <fills count="11">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D9E1F2"/>
        <bgColor indexed="64"/>
      </patternFill>
    </fill>
    <fill>
      <patternFill patternType="solid">
        <fgColor rgb="FFE7E6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s>
  <cellStyleXfs count="3">
    <xf numFmtId="0" fontId="0" fillId="0" borderId="0"/>
    <xf numFmtId="43" fontId="2" fillId="0" borderId="0" applyFont="0" applyFill="0" applyBorder="0" applyAlignment="0" applyProtection="0"/>
    <xf numFmtId="9" fontId="1" fillId="0" borderId="0" applyFont="0" applyFill="0" applyBorder="0" applyAlignment="0" applyProtection="0"/>
  </cellStyleXfs>
  <cellXfs count="204">
    <xf numFmtId="0" fontId="0" fillId="0" borderId="0" xfId="0"/>
    <xf numFmtId="0" fontId="3" fillId="0" borderId="2" xfId="0" applyFont="1" applyBorder="1" applyAlignment="1">
      <alignment horizontal="right" vertical="center" wrapText="1" readingOrder="2"/>
    </xf>
    <xf numFmtId="0" fontId="3" fillId="2" borderId="3" xfId="0" applyFont="1" applyFill="1" applyBorder="1" applyAlignment="1">
      <alignment horizontal="right" vertical="center" wrapText="1" indent="1" readingOrder="2"/>
    </xf>
    <xf numFmtId="0" fontId="0" fillId="0" borderId="0" xfId="0" applyAlignment="1">
      <alignment horizontal="right" vertical="center" indent="1"/>
    </xf>
    <xf numFmtId="0" fontId="0" fillId="0" borderId="1" xfId="0" applyBorder="1"/>
    <xf numFmtId="0" fontId="12" fillId="5" borderId="1" xfId="0" applyFont="1" applyFill="1" applyBorder="1" applyAlignment="1" applyProtection="1">
      <alignment horizontal="left" vertical="center" readingOrder="1"/>
      <protection locked="0"/>
    </xf>
    <xf numFmtId="3" fontId="11" fillId="0" borderId="1" xfId="0" applyNumberFormat="1" applyFont="1" applyBorder="1" applyAlignment="1">
      <alignment horizontal="right" vertical="center" wrapText="1" readingOrder="2"/>
    </xf>
    <xf numFmtId="0" fontId="11" fillId="0" borderId="1" xfId="0" applyFont="1" applyBorder="1" applyAlignment="1">
      <alignment horizontal="left" vertical="center" wrapText="1" readingOrder="2"/>
    </xf>
    <xf numFmtId="0" fontId="16" fillId="4" borderId="1" xfId="0" applyFont="1" applyFill="1" applyBorder="1" applyAlignment="1">
      <alignment horizontal="right" vertical="center" readingOrder="2"/>
    </xf>
    <xf numFmtId="0" fontId="15" fillId="0" borderId="1" xfId="0" applyFont="1" applyBorder="1" applyAlignment="1">
      <alignment horizontal="right" vertical="center" readingOrder="2"/>
    </xf>
    <xf numFmtId="0" fontId="17" fillId="0" borderId="1" xfId="0" applyFont="1" applyBorder="1" applyAlignment="1">
      <alignment horizontal="left" vertical="center" readingOrder="1"/>
    </xf>
    <xf numFmtId="0" fontId="17" fillId="0" borderId="1" xfId="0" applyFont="1" applyBorder="1"/>
    <xf numFmtId="0" fontId="15" fillId="0" borderId="1" xfId="0" applyFont="1" applyBorder="1" applyAlignment="1">
      <alignment horizontal="left" vertical="center" readingOrder="1"/>
    </xf>
    <xf numFmtId="0" fontId="15" fillId="0" borderId="1" xfId="0" applyFont="1" applyBorder="1" applyAlignment="1">
      <alignment horizontal="right" vertical="center" indent="2" readingOrder="2"/>
    </xf>
    <xf numFmtId="0" fontId="15" fillId="0" borderId="1" xfId="0" applyFont="1" applyBorder="1" applyAlignment="1">
      <alignment horizontal="right" vertical="center" indent="2"/>
    </xf>
    <xf numFmtId="0" fontId="18" fillId="0" borderId="0" xfId="0" applyFont="1"/>
    <xf numFmtId="0" fontId="11" fillId="6" borderId="1" xfId="0" applyFont="1" applyFill="1" applyBorder="1" applyAlignment="1">
      <alignment horizontal="right" vertical="center" wrapText="1" readingOrder="2"/>
    </xf>
    <xf numFmtId="0" fontId="11" fillId="6" borderId="1" xfId="0" applyFont="1" applyFill="1" applyBorder="1" applyAlignment="1">
      <alignment horizontal="justify" vertical="center" wrapText="1" readingOrder="2"/>
    </xf>
    <xf numFmtId="0" fontId="15" fillId="0" borderId="1" xfId="0" applyFont="1" applyBorder="1" applyAlignment="1">
      <alignment horizontal="center" vertical="center" readingOrder="1"/>
    </xf>
    <xf numFmtId="0" fontId="11" fillId="7" borderId="1" xfId="0" applyFont="1" applyFill="1" applyBorder="1" applyAlignment="1">
      <alignment horizontal="right" vertical="center" wrapText="1" readingOrder="2"/>
    </xf>
    <xf numFmtId="0" fontId="11" fillId="8" borderId="1" xfId="0" applyFont="1" applyFill="1" applyBorder="1" applyAlignment="1">
      <alignment horizontal="right" vertical="center" wrapText="1" readingOrder="2"/>
    </xf>
    <xf numFmtId="0" fontId="0" fillId="0" borderId="0" xfId="0" applyAlignment="1">
      <alignment horizontal="center" readingOrder="2"/>
    </xf>
    <xf numFmtId="164" fontId="11" fillId="8" borderId="1" xfId="1" applyNumberFormat="1" applyFont="1" applyFill="1" applyBorder="1" applyAlignment="1">
      <alignment horizontal="center" vertical="center" wrapText="1" readingOrder="2"/>
    </xf>
    <xf numFmtId="0" fontId="11" fillId="0" borderId="1" xfId="0" applyFont="1" applyBorder="1" applyAlignment="1">
      <alignment horizontal="center" vertical="center" wrapText="1" readingOrder="2"/>
    </xf>
    <xf numFmtId="0" fontId="11" fillId="0" borderId="1" xfId="0" applyFont="1" applyBorder="1" applyAlignment="1">
      <alignment horizontal="right" vertical="center" wrapText="1" readingOrder="2"/>
    </xf>
    <xf numFmtId="0" fontId="11" fillId="0" borderId="1" xfId="0" applyFont="1" applyBorder="1" applyAlignment="1">
      <alignment horizontal="center" vertical="center" wrapText="1" readingOrder="1"/>
    </xf>
    <xf numFmtId="0" fontId="3" fillId="0" borderId="2" xfId="0" applyFont="1" applyBorder="1" applyAlignment="1">
      <alignment horizontal="right" vertical="center" wrapText="1" indent="1" readingOrder="2"/>
    </xf>
    <xf numFmtId="0" fontId="0" fillId="0" borderId="1" xfId="0" applyBorder="1" applyAlignment="1">
      <alignment horizontal="center" vertical="center" wrapText="1"/>
    </xf>
    <xf numFmtId="0" fontId="0" fillId="9" borderId="1" xfId="0" applyFill="1" applyBorder="1" applyAlignment="1">
      <alignment horizontal="center"/>
    </xf>
    <xf numFmtId="0" fontId="10" fillId="4" borderId="1" xfId="0" applyFont="1" applyFill="1" applyBorder="1" applyAlignment="1">
      <alignment horizontal="right" vertical="center" wrapText="1" readingOrder="2"/>
    </xf>
    <xf numFmtId="0" fontId="11" fillId="0" borderId="1" xfId="0" quotePrefix="1" applyFont="1" applyBorder="1" applyAlignment="1">
      <alignment horizontal="center" vertical="center" wrapText="1" readingOrder="2"/>
    </xf>
    <xf numFmtId="0" fontId="10" fillId="4" borderId="1" xfId="0" applyFont="1" applyFill="1" applyBorder="1" applyAlignment="1" applyProtection="1">
      <alignment horizontal="right" vertical="center" wrapText="1" readingOrder="2"/>
      <protection locked="0"/>
    </xf>
    <xf numFmtId="0" fontId="15" fillId="0" borderId="5" xfId="0" applyFont="1" applyBorder="1" applyAlignment="1">
      <alignment horizontal="right" vertical="center" readingOrder="2"/>
    </xf>
    <xf numFmtId="0" fontId="11" fillId="0" borderId="5" xfId="0" applyFont="1" applyBorder="1" applyAlignment="1">
      <alignment horizontal="center" vertical="center" wrapText="1" readingOrder="1"/>
    </xf>
    <xf numFmtId="0" fontId="13" fillId="0" borderId="8" xfId="0" applyFont="1" applyBorder="1" applyAlignment="1">
      <alignment horizontal="center" vertical="center" wrapText="1" readingOrder="2"/>
    </xf>
    <xf numFmtId="0" fontId="13" fillId="0" borderId="16" xfId="0" applyFont="1" applyBorder="1" applyAlignment="1">
      <alignment horizontal="center" vertical="center" wrapText="1" readingOrder="2"/>
    </xf>
    <xf numFmtId="0" fontId="13" fillId="0" borderId="9" xfId="0" applyFont="1" applyBorder="1" applyAlignment="1">
      <alignment horizontal="center" vertical="center" wrapText="1" readingOrder="2"/>
    </xf>
    <xf numFmtId="0" fontId="13" fillId="0" borderId="1" xfId="0" applyFont="1" applyBorder="1" applyAlignment="1">
      <alignment horizontal="right" vertical="center" wrapText="1" readingOrder="2"/>
    </xf>
    <xf numFmtId="0" fontId="13" fillId="0" borderId="1" xfId="0" applyFont="1" applyBorder="1" applyAlignment="1">
      <alignment horizontal="right" vertical="center" wrapText="1"/>
    </xf>
    <xf numFmtId="0" fontId="13" fillId="0" borderId="1" xfId="0" applyFont="1" applyBorder="1" applyAlignment="1">
      <alignment horizontal="right" vertical="center" readingOrder="2"/>
    </xf>
    <xf numFmtId="0" fontId="0" fillId="0" borderId="0" xfId="0" applyAlignment="1">
      <alignment vertical="top"/>
    </xf>
    <xf numFmtId="0" fontId="10" fillId="10" borderId="7" xfId="0" applyFont="1" applyFill="1" applyBorder="1" applyAlignment="1">
      <alignment horizontal="right" vertical="center" wrapText="1" readingOrder="2"/>
    </xf>
    <xf numFmtId="0" fontId="0" fillId="10" borderId="1" xfId="0" applyFill="1" applyBorder="1" applyAlignment="1">
      <alignment horizontal="right" vertical="center" indent="1"/>
    </xf>
    <xf numFmtId="0" fontId="10" fillId="10" borderId="2" xfId="0" applyFont="1" applyFill="1" applyBorder="1" applyAlignment="1">
      <alignment horizontal="right" vertical="center" wrapText="1" readingOrder="2"/>
    </xf>
    <xf numFmtId="0" fontId="4" fillId="10" borderId="3" xfId="0" applyFont="1" applyFill="1" applyBorder="1" applyAlignment="1" applyProtection="1">
      <alignment horizontal="right" vertical="center" wrapText="1" indent="1" readingOrder="1"/>
      <protection locked="0"/>
    </xf>
    <xf numFmtId="0" fontId="21" fillId="0" borderId="0" xfId="0" applyFont="1"/>
    <xf numFmtId="0" fontId="5" fillId="0" borderId="1" xfId="0" applyFont="1" applyBorder="1"/>
    <xf numFmtId="0" fontId="6" fillId="0" borderId="1" xfId="0" applyFont="1" applyBorder="1" applyAlignment="1">
      <alignment horizontal="left" vertical="center" readingOrder="1"/>
    </xf>
    <xf numFmtId="0" fontId="6" fillId="0" borderId="1" xfId="0" applyFont="1" applyBorder="1" applyAlignment="1">
      <alignment horizontal="right" vertical="center" wrapText="1" readingOrder="2"/>
    </xf>
    <xf numFmtId="0" fontId="26" fillId="2" borderId="1" xfId="0" applyFont="1" applyFill="1" applyBorder="1" applyAlignment="1">
      <alignment horizontal="right" vertical="center" wrapText="1" readingOrder="2"/>
    </xf>
    <xf numFmtId="0" fontId="29" fillId="0" borderId="1" xfId="0" applyFont="1" applyBorder="1"/>
    <xf numFmtId="0" fontId="30" fillId="0" borderId="1" xfId="0" applyFont="1" applyBorder="1" applyAlignment="1">
      <alignment horizontal="right" vertical="center" readingOrder="1"/>
    </xf>
    <xf numFmtId="0" fontId="6" fillId="0" borderId="0" xfId="0" applyFont="1" applyAlignment="1">
      <alignment horizontal="right" vertical="center" readingOrder="2"/>
    </xf>
    <xf numFmtId="0" fontId="6" fillId="0" borderId="10" xfId="0" applyFont="1" applyBorder="1" applyAlignment="1">
      <alignment horizontal="right" vertical="center" wrapText="1" readingOrder="2"/>
    </xf>
    <xf numFmtId="0" fontId="6" fillId="0" borderId="12" xfId="0" applyFont="1" applyBorder="1" applyAlignment="1">
      <alignment horizontal="right" vertical="center" wrapText="1" readingOrder="2"/>
    </xf>
    <xf numFmtId="0" fontId="31" fillId="0" borderId="13" xfId="0" applyFont="1" applyBorder="1" applyAlignment="1">
      <alignment horizontal="right" vertical="center" readingOrder="2"/>
    </xf>
    <xf numFmtId="0" fontId="31" fillId="0" borderId="14" xfId="0" applyFont="1" applyBorder="1" applyAlignment="1">
      <alignment horizontal="right" vertical="center" readingOrder="2"/>
    </xf>
    <xf numFmtId="0" fontId="6" fillId="0" borderId="13" xfId="0" applyFont="1" applyBorder="1" applyAlignment="1">
      <alignment horizontal="right" vertical="center" readingOrder="2"/>
    </xf>
    <xf numFmtId="0" fontId="32" fillId="0" borderId="0" xfId="0" applyFont="1" applyAlignment="1">
      <alignment horizontal="right" vertical="center" readingOrder="2"/>
    </xf>
    <xf numFmtId="0" fontId="30" fillId="0" borderId="0" xfId="0" applyFont="1" applyAlignment="1">
      <alignment horizontal="right" vertical="center" readingOrder="2"/>
    </xf>
    <xf numFmtId="0" fontId="8" fillId="0" borderId="0" xfId="0" applyFont="1" applyAlignment="1">
      <alignment vertical="top" readingOrder="1"/>
    </xf>
    <xf numFmtId="0" fontId="6" fillId="0" borderId="0" xfId="0" applyFont="1" applyAlignment="1">
      <alignment vertical="top" readingOrder="1"/>
    </xf>
    <xf numFmtId="0" fontId="6" fillId="0" borderId="10" xfId="0" applyFont="1" applyBorder="1" applyAlignment="1">
      <alignment horizontal="right" vertical="top" wrapText="1" indent="1" readingOrder="1"/>
    </xf>
    <xf numFmtId="0" fontId="6" fillId="0" borderId="11" xfId="0" applyFont="1" applyBorder="1" applyAlignment="1">
      <alignment horizontal="right" vertical="center" wrapText="1" indent="1" readingOrder="1"/>
    </xf>
    <xf numFmtId="0" fontId="28" fillId="0" borderId="13" xfId="0" applyFont="1" applyBorder="1" applyAlignment="1">
      <alignment horizontal="right" vertical="top" wrapText="1" indent="1" readingOrder="1"/>
    </xf>
    <xf numFmtId="0" fontId="28" fillId="0" borderId="19" xfId="0" applyFont="1" applyBorder="1" applyAlignment="1">
      <alignment horizontal="right" vertical="center" wrapText="1" indent="1" readingOrder="1"/>
    </xf>
    <xf numFmtId="0" fontId="28" fillId="0" borderId="19" xfId="0" applyFont="1" applyBorder="1" applyAlignment="1">
      <alignment horizontal="right" wrapText="1" indent="1" readingOrder="1"/>
    </xf>
    <xf numFmtId="0" fontId="6" fillId="0" borderId="11" xfId="0" applyFont="1" applyBorder="1" applyAlignment="1">
      <alignment horizontal="right" vertical="top" wrapText="1" indent="1" readingOrder="2"/>
    </xf>
    <xf numFmtId="0" fontId="20" fillId="0" borderId="1" xfId="0" applyFont="1" applyBorder="1" applyAlignment="1">
      <alignment horizontal="right" vertical="center" wrapText="1" readingOrder="2"/>
    </xf>
    <xf numFmtId="0" fontId="15" fillId="0" borderId="5" xfId="0" applyFont="1" applyBorder="1" applyAlignment="1">
      <alignment vertical="top" readingOrder="2"/>
    </xf>
    <xf numFmtId="0" fontId="0" fillId="0" borderId="25" xfId="0" applyBorder="1" applyAlignment="1">
      <alignment horizontal="center" vertical="center" wrapText="1"/>
    </xf>
    <xf numFmtId="0" fontId="11" fillId="6" borderId="25" xfId="0" applyFont="1" applyFill="1" applyBorder="1" applyAlignment="1">
      <alignment horizontal="center" vertical="center" wrapText="1" readingOrder="2"/>
    </xf>
    <xf numFmtId="0" fontId="11" fillId="8" borderId="25" xfId="0" applyFont="1" applyFill="1" applyBorder="1" applyAlignment="1">
      <alignment horizontal="center" vertical="center" wrapText="1" readingOrder="2"/>
    </xf>
    <xf numFmtId="0" fontId="11" fillId="6" borderId="25" xfId="0" applyFont="1" applyFill="1" applyBorder="1" applyAlignment="1">
      <alignment horizontal="right" vertical="center" wrapText="1" readingOrder="2"/>
    </xf>
    <xf numFmtId="0" fontId="11" fillId="6" borderId="26" xfId="0" applyFont="1" applyFill="1" applyBorder="1" applyAlignment="1">
      <alignment horizontal="right" vertical="center" wrapText="1" readingOrder="2"/>
    </xf>
    <xf numFmtId="0" fontId="11" fillId="6" borderId="28" xfId="0" applyFont="1" applyFill="1" applyBorder="1" applyAlignment="1">
      <alignment horizontal="right" vertical="center" wrapText="1" readingOrder="2"/>
    </xf>
    <xf numFmtId="0" fontId="11" fillId="7" borderId="28" xfId="0" applyFont="1" applyFill="1" applyBorder="1" applyAlignment="1">
      <alignment horizontal="right" vertical="center" wrapText="1" readingOrder="2"/>
    </xf>
    <xf numFmtId="0" fontId="0" fillId="9" borderId="30" xfId="0" applyFill="1" applyBorder="1" applyAlignment="1">
      <alignment horizontal="center"/>
    </xf>
    <xf numFmtId="0" fontId="11" fillId="7" borderId="30" xfId="0" applyFont="1" applyFill="1" applyBorder="1" applyAlignment="1">
      <alignment horizontal="right" vertical="center" wrapText="1" readingOrder="2"/>
    </xf>
    <xf numFmtId="0" fontId="11" fillId="7" borderId="31" xfId="0" applyFont="1" applyFill="1" applyBorder="1" applyAlignment="1">
      <alignment horizontal="right" vertical="center" wrapText="1" readingOrder="2"/>
    </xf>
    <xf numFmtId="164" fontId="0" fillId="0" borderId="0" xfId="1" applyNumberFormat="1" applyFont="1" applyAlignment="1">
      <alignment horizontal="right" vertical="center"/>
    </xf>
    <xf numFmtId="164" fontId="34" fillId="10" borderId="1" xfId="1" quotePrefix="1" applyNumberFormat="1" applyFont="1" applyFill="1" applyBorder="1" applyAlignment="1">
      <alignment horizontal="center" vertical="center" wrapText="1" readingOrder="1"/>
    </xf>
    <xf numFmtId="164" fontId="26" fillId="2" borderId="1" xfId="1" applyNumberFormat="1" applyFont="1" applyFill="1" applyBorder="1" applyAlignment="1">
      <alignment horizontal="right" vertical="center" wrapText="1"/>
    </xf>
    <xf numFmtId="164" fontId="34" fillId="10" borderId="1" xfId="1" applyNumberFormat="1" applyFont="1" applyFill="1" applyBorder="1" applyAlignment="1">
      <alignment horizontal="right" vertical="center" wrapText="1" readingOrder="1"/>
    </xf>
    <xf numFmtId="164" fontId="26" fillId="10" borderId="1" xfId="1" applyNumberFormat="1" applyFont="1" applyFill="1" applyBorder="1" applyAlignment="1">
      <alignment horizontal="right" vertical="center" wrapText="1"/>
    </xf>
    <xf numFmtId="0" fontId="10" fillId="4" borderId="1" xfId="0" applyFont="1" applyFill="1" applyBorder="1" applyAlignment="1">
      <alignment vertical="center" wrapText="1" readingOrder="2"/>
    </xf>
    <xf numFmtId="0" fontId="10" fillId="4" borderId="1" xfId="0" applyFont="1" applyFill="1" applyBorder="1" applyAlignment="1">
      <alignment vertical="center" wrapText="1"/>
    </xf>
    <xf numFmtId="0" fontId="10" fillId="4" borderId="27" xfId="0" applyFont="1" applyFill="1" applyBorder="1" applyAlignment="1">
      <alignment vertical="center" wrapText="1" readingOrder="2"/>
    </xf>
    <xf numFmtId="0" fontId="11" fillId="0" borderId="27" xfId="0" applyFont="1" applyBorder="1" applyAlignment="1">
      <alignment horizontal="center" vertical="center" wrapText="1" readingOrder="2"/>
    </xf>
    <xf numFmtId="43" fontId="11" fillId="0" borderId="28" xfId="1" applyFont="1" applyBorder="1" applyAlignment="1" applyProtection="1">
      <alignment horizontal="center" vertical="center" readingOrder="1"/>
    </xf>
    <xf numFmtId="0" fontId="10" fillId="4" borderId="28" xfId="0" applyFont="1" applyFill="1" applyBorder="1" applyAlignment="1">
      <alignment horizontal="right" vertical="center" wrapText="1" readingOrder="2"/>
    </xf>
    <xf numFmtId="0" fontId="10" fillId="4" borderId="27" xfId="0" applyFont="1" applyFill="1" applyBorder="1" applyAlignment="1">
      <alignment vertical="center" wrapText="1"/>
    </xf>
    <xf numFmtId="0" fontId="9" fillId="4" borderId="24" xfId="0" applyFont="1" applyFill="1" applyBorder="1" applyAlignment="1">
      <alignment vertical="center" wrapText="1" readingOrder="2"/>
    </xf>
    <xf numFmtId="0" fontId="10" fillId="4" borderId="34" xfId="0" applyFont="1" applyFill="1" applyBorder="1" applyAlignment="1">
      <alignment vertical="center" wrapText="1" readingOrder="2"/>
    </xf>
    <xf numFmtId="0" fontId="5" fillId="0" borderId="30" xfId="0" applyFont="1" applyBorder="1" applyAlignment="1">
      <alignment vertical="center" wrapText="1"/>
    </xf>
    <xf numFmtId="0" fontId="11" fillId="0" borderId="30" xfId="0" applyFont="1" applyBorder="1" applyAlignment="1">
      <alignment horizontal="center" vertical="center" wrapText="1" readingOrder="1"/>
    </xf>
    <xf numFmtId="0" fontId="5" fillId="0" borderId="30" xfId="0" applyFont="1" applyBorder="1" applyAlignment="1" applyProtection="1">
      <alignment vertical="center" wrapText="1"/>
      <protection locked="0"/>
    </xf>
    <xf numFmtId="43" fontId="11" fillId="0" borderId="31" xfId="1" applyFont="1" applyBorder="1" applyAlignment="1" applyProtection="1">
      <alignment horizontal="center" vertical="center" readingOrder="1"/>
    </xf>
    <xf numFmtId="0" fontId="27" fillId="0" borderId="15" xfId="0" applyFont="1" applyBorder="1"/>
    <xf numFmtId="0" fontId="0" fillId="0" borderId="32" xfId="0" applyBorder="1"/>
    <xf numFmtId="0" fontId="27" fillId="0" borderId="32" xfId="0" applyFont="1" applyBorder="1"/>
    <xf numFmtId="0" fontId="0" fillId="0" borderId="32" xfId="0" applyBorder="1" applyAlignment="1">
      <alignment horizontal="center" readingOrder="2"/>
    </xf>
    <xf numFmtId="0" fontId="0" fillId="0" borderId="36" xfId="0" applyBorder="1"/>
    <xf numFmtId="0" fontId="27" fillId="0" borderId="15" xfId="0" applyFont="1" applyBorder="1" applyAlignment="1">
      <alignment vertical="top"/>
    </xf>
    <xf numFmtId="164" fontId="0" fillId="0" borderId="32" xfId="1" applyNumberFormat="1" applyFont="1" applyBorder="1" applyAlignment="1">
      <alignment horizontal="right" vertical="center"/>
    </xf>
    <xf numFmtId="0" fontId="0" fillId="0" borderId="32" xfId="0" applyBorder="1" applyAlignment="1">
      <alignment horizontal="right" vertical="center" indent="1"/>
    </xf>
    <xf numFmtId="0" fontId="3" fillId="2" borderId="27" xfId="0" applyFont="1" applyFill="1" applyBorder="1" applyAlignment="1">
      <alignment vertical="top" wrapText="1" readingOrder="2"/>
    </xf>
    <xf numFmtId="0" fontId="3" fillId="10" borderId="27" xfId="0" applyFont="1" applyFill="1" applyBorder="1" applyAlignment="1">
      <alignment vertical="top" wrapText="1" readingOrder="2"/>
    </xf>
    <xf numFmtId="0" fontId="3" fillId="3" borderId="27" xfId="0" applyFont="1" applyFill="1" applyBorder="1" applyAlignment="1">
      <alignment vertical="top" wrapText="1" readingOrder="2"/>
    </xf>
    <xf numFmtId="0" fontId="3" fillId="0" borderId="27" xfId="0" applyFont="1" applyBorder="1" applyAlignment="1">
      <alignment vertical="top" wrapText="1" readingOrder="2"/>
    </xf>
    <xf numFmtId="165" fontId="3" fillId="2" borderId="27" xfId="0" applyNumberFormat="1" applyFont="1" applyFill="1" applyBorder="1" applyAlignment="1">
      <alignment vertical="top" wrapText="1" readingOrder="2"/>
    </xf>
    <xf numFmtId="0" fontId="3" fillId="10" borderId="37" xfId="0" applyFont="1" applyFill="1" applyBorder="1" applyAlignment="1">
      <alignment vertical="top" wrapText="1" readingOrder="2"/>
    </xf>
    <xf numFmtId="165" fontId="3" fillId="0" borderId="27" xfId="0" applyNumberFormat="1" applyFont="1" applyBorder="1" applyAlignment="1">
      <alignment vertical="top" wrapText="1" readingOrder="2"/>
    </xf>
    <xf numFmtId="164" fontId="26" fillId="2" borderId="0" xfId="1" applyNumberFormat="1" applyFont="1" applyFill="1" applyBorder="1" applyAlignment="1">
      <alignment horizontal="right" vertical="center" wrapText="1" readingOrder="1"/>
    </xf>
    <xf numFmtId="0" fontId="0" fillId="0" borderId="14" xfId="0" applyBorder="1" applyAlignment="1">
      <alignment vertical="top"/>
    </xf>
    <xf numFmtId="164" fontId="0" fillId="0" borderId="38" xfId="1" applyNumberFormat="1" applyFont="1" applyBorder="1" applyAlignment="1">
      <alignment horizontal="right" vertical="center"/>
    </xf>
    <xf numFmtId="0" fontId="3" fillId="2" borderId="1" xfId="0" applyFont="1" applyFill="1" applyBorder="1" applyAlignment="1">
      <alignment horizontal="center" vertical="center" wrapText="1" readingOrder="2"/>
    </xf>
    <xf numFmtId="0" fontId="11" fillId="0" borderId="33" xfId="0" applyFont="1" applyBorder="1" applyAlignment="1">
      <alignment horizontal="center" vertical="center" wrapText="1" readingOrder="2"/>
    </xf>
    <xf numFmtId="0" fontId="11" fillId="0" borderId="20" xfId="0" applyFont="1" applyBorder="1" applyAlignment="1">
      <alignment vertical="center" wrapText="1" readingOrder="2"/>
    </xf>
    <xf numFmtId="0" fontId="11" fillId="6" borderId="2" xfId="0" applyFont="1" applyFill="1" applyBorder="1" applyAlignment="1">
      <alignment horizontal="right" vertical="center" wrapText="1" readingOrder="2"/>
    </xf>
    <xf numFmtId="0" fontId="11" fillId="7" borderId="2" xfId="0" applyFont="1" applyFill="1" applyBorder="1" applyAlignment="1">
      <alignment horizontal="right" vertical="center" wrapText="1" readingOrder="2"/>
    </xf>
    <xf numFmtId="0" fontId="11" fillId="7" borderId="40" xfId="0" applyFont="1" applyFill="1" applyBorder="1" applyAlignment="1">
      <alignment horizontal="right" vertical="center" wrapText="1" readingOrder="2"/>
    </xf>
    <xf numFmtId="164" fontId="26" fillId="2" borderId="2" xfId="1" applyNumberFormat="1" applyFont="1" applyFill="1" applyBorder="1" applyAlignment="1">
      <alignment horizontal="right" vertical="center" wrapText="1"/>
    </xf>
    <xf numFmtId="0" fontId="4" fillId="10" borderId="4" xfId="0" applyFont="1" applyFill="1" applyBorder="1" applyAlignment="1">
      <alignment horizontal="center" vertical="center" wrapText="1" readingOrder="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9" borderId="27" xfId="0" applyFill="1" applyBorder="1" applyAlignment="1">
      <alignment horizontal="center"/>
    </xf>
    <xf numFmtId="0" fontId="0" fillId="9" borderId="29" xfId="0" applyFill="1" applyBorder="1" applyAlignment="1">
      <alignment horizontal="center"/>
    </xf>
    <xf numFmtId="0" fontId="0" fillId="0" borderId="36" xfId="0" applyBorder="1" applyAlignment="1">
      <alignment horizontal="right" vertical="center" indent="1"/>
    </xf>
    <xf numFmtId="0" fontId="3" fillId="2" borderId="28" xfId="0" applyFont="1" applyFill="1" applyBorder="1" applyAlignment="1">
      <alignment horizontal="center" vertical="center" wrapText="1" readingOrder="2"/>
    </xf>
    <xf numFmtId="0" fontId="4" fillId="10" borderId="28" xfId="0" applyFont="1" applyFill="1" applyBorder="1" applyAlignment="1">
      <alignment horizontal="center" vertical="center" wrapText="1" readingOrder="1"/>
    </xf>
    <xf numFmtId="0" fontId="4" fillId="10" borderId="41" xfId="0" applyFont="1" applyFill="1" applyBorder="1" applyAlignment="1" applyProtection="1">
      <alignment horizontal="right" vertical="center" wrapText="1" indent="1" readingOrder="1"/>
      <protection locked="0"/>
    </xf>
    <xf numFmtId="164" fontId="3" fillId="10" borderId="28" xfId="0" applyNumberFormat="1" applyFont="1" applyFill="1" applyBorder="1" applyAlignment="1">
      <alignment horizontal="center" vertical="center" wrapText="1" readingOrder="1"/>
    </xf>
    <xf numFmtId="164" fontId="37" fillId="0" borderId="27" xfId="0" applyNumberFormat="1" applyFont="1" applyBorder="1" applyAlignment="1">
      <alignment horizontal="right" vertical="center" indent="1"/>
    </xf>
    <xf numFmtId="43" fontId="0" fillId="0" borderId="1" xfId="0" applyNumberFormat="1" applyBorder="1" applyAlignment="1">
      <alignment horizontal="right" vertical="center" indent="1"/>
    </xf>
    <xf numFmtId="43" fontId="0" fillId="0" borderId="41" xfId="0" applyNumberFormat="1" applyBorder="1" applyAlignment="1">
      <alignment horizontal="right" vertical="center" indent="1"/>
    </xf>
    <xf numFmtId="164" fontId="3" fillId="0" borderId="5" xfId="0" applyNumberFormat="1" applyFont="1" applyBorder="1" applyAlignment="1">
      <alignment horizontal="center" vertical="center" wrapText="1" readingOrder="1"/>
    </xf>
    <xf numFmtId="43" fontId="0" fillId="0" borderId="28" xfId="0" applyNumberFormat="1" applyBorder="1" applyAlignment="1">
      <alignment horizontal="right" vertical="center" indent="1"/>
    </xf>
    <xf numFmtId="164" fontId="0" fillId="0" borderId="1" xfId="0" applyNumberFormat="1" applyBorder="1" applyAlignment="1">
      <alignment horizontal="right" vertical="center" indent="1"/>
    </xf>
    <xf numFmtId="164" fontId="0" fillId="0" borderId="28" xfId="0" applyNumberFormat="1" applyBorder="1" applyAlignment="1">
      <alignment horizontal="right" vertical="center" indent="1"/>
    </xf>
    <xf numFmtId="0" fontId="0" fillId="0" borderId="1" xfId="0" applyBorder="1" applyAlignment="1">
      <alignment horizontal="right" vertical="center" indent="1"/>
    </xf>
    <xf numFmtId="0" fontId="0" fillId="0" borderId="28" xfId="0" applyBorder="1" applyAlignment="1">
      <alignment horizontal="right" vertical="center" indent="1"/>
    </xf>
    <xf numFmtId="164" fontId="37" fillId="0" borderId="28" xfId="0" applyNumberFormat="1" applyFont="1" applyBorder="1" applyAlignment="1">
      <alignment horizontal="right" vertical="center" indent="1"/>
    </xf>
    <xf numFmtId="164" fontId="26" fillId="2" borderId="32" xfId="1" applyNumberFormat="1" applyFont="1" applyFill="1" applyBorder="1" applyAlignment="1">
      <alignment vertical="center" readingOrder="1"/>
    </xf>
    <xf numFmtId="0" fontId="0" fillId="0" borderId="44" xfId="0" applyBorder="1" applyAlignment="1">
      <alignment horizontal="center"/>
    </xf>
    <xf numFmtId="164" fontId="37" fillId="0" borderId="2" xfId="0" applyNumberFormat="1" applyFont="1" applyBorder="1" applyAlignment="1">
      <alignment horizontal="right" vertical="center" indent="1"/>
    </xf>
    <xf numFmtId="164" fontId="26" fillId="2" borderId="4" xfId="1" applyNumberFormat="1" applyFont="1" applyFill="1" applyBorder="1" applyAlignment="1">
      <alignment horizontal="right" vertical="center" wrapText="1"/>
    </xf>
    <xf numFmtId="0" fontId="4" fillId="0" borderId="45" xfId="0" applyFont="1" applyBorder="1" applyAlignment="1" applyProtection="1">
      <alignment horizontal="right" vertical="center" wrapText="1" indent="1" readingOrder="1"/>
      <protection locked="0"/>
    </xf>
    <xf numFmtId="164" fontId="37" fillId="0" borderId="5" xfId="0" applyNumberFormat="1" applyFont="1" applyBorder="1" applyAlignment="1">
      <alignment horizontal="right" vertical="center" indent="1"/>
    </xf>
    <xf numFmtId="164" fontId="37" fillId="0" borderId="7" xfId="0" applyNumberFormat="1" applyFont="1" applyBorder="1" applyAlignment="1">
      <alignment horizontal="right" vertical="center" indent="1"/>
    </xf>
    <xf numFmtId="0" fontId="0" fillId="0" borderId="43" xfId="0" applyBorder="1" applyAlignment="1">
      <alignment horizontal="right" vertical="center" indent="1"/>
    </xf>
    <xf numFmtId="9" fontId="37" fillId="0" borderId="24" xfId="2" applyFont="1" applyFill="1" applyBorder="1" applyAlignment="1">
      <alignment horizontal="right" vertical="center" indent="1"/>
    </xf>
    <xf numFmtId="164" fontId="37" fillId="0" borderId="25" xfId="0" applyNumberFormat="1" applyFont="1" applyBorder="1" applyAlignment="1">
      <alignment horizontal="right" vertical="center" indent="1"/>
    </xf>
    <xf numFmtId="164" fontId="37" fillId="0" borderId="46" xfId="0" applyNumberFormat="1" applyFont="1" applyBorder="1" applyAlignment="1">
      <alignment horizontal="right" vertical="center" indent="1"/>
    </xf>
    <xf numFmtId="9" fontId="37" fillId="0" borderId="39" xfId="2" applyFont="1" applyFill="1" applyBorder="1" applyAlignment="1">
      <alignment horizontal="right" vertical="center" indent="1"/>
    </xf>
    <xf numFmtId="164" fontId="37" fillId="0" borderId="29" xfId="0" applyNumberFormat="1" applyFont="1" applyBorder="1" applyAlignment="1">
      <alignment horizontal="right" vertical="center" indent="1"/>
    </xf>
    <xf numFmtId="164" fontId="37" fillId="0" borderId="30" xfId="0" applyNumberFormat="1" applyFont="1" applyBorder="1" applyAlignment="1">
      <alignment horizontal="right" vertical="center" indent="1"/>
    </xf>
    <xf numFmtId="164" fontId="37" fillId="0" borderId="31" xfId="0" applyNumberFormat="1" applyFont="1" applyBorder="1" applyAlignment="1">
      <alignment horizontal="right" vertical="center" indent="1"/>
    </xf>
    <xf numFmtId="0" fontId="0" fillId="0" borderId="17" xfId="0" applyBorder="1" applyAlignment="1">
      <alignment vertical="top"/>
    </xf>
    <xf numFmtId="0" fontId="0" fillId="0" borderId="20" xfId="0" applyBorder="1" applyAlignment="1">
      <alignment horizontal="center"/>
    </xf>
    <xf numFmtId="0" fontId="0" fillId="0" borderId="13" xfId="0" applyBorder="1" applyAlignment="1">
      <alignment horizontal="center"/>
    </xf>
    <xf numFmtId="0" fontId="0" fillId="0" borderId="0" xfId="0" applyAlignment="1" applyProtection="1">
      <alignment horizontal="center"/>
      <protection locked="0"/>
    </xf>
    <xf numFmtId="0" fontId="0" fillId="0" borderId="42"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19" xfId="0" applyBorder="1" applyAlignment="1" applyProtection="1">
      <alignment horizontal="center"/>
      <protection locked="0"/>
    </xf>
    <xf numFmtId="0" fontId="11" fillId="6" borderId="25" xfId="0" applyFont="1" applyFill="1" applyBorder="1" applyAlignment="1">
      <alignment horizontal="center" vertical="center" wrapText="1" readingOrder="2"/>
    </xf>
    <xf numFmtId="0" fontId="17" fillId="0" borderId="1" xfId="0" applyFont="1" applyBorder="1" applyAlignment="1">
      <alignment horizontal="left" vertical="center" readingOrder="1"/>
    </xf>
    <xf numFmtId="0" fontId="8" fillId="4" borderId="1" xfId="0" applyFont="1" applyFill="1" applyBorder="1" applyAlignment="1">
      <alignment horizontal="center" vertical="center" readingOrder="2"/>
    </xf>
    <xf numFmtId="0" fontId="15" fillId="0" borderId="4" xfId="0" applyFont="1" applyBorder="1" applyAlignment="1">
      <alignment horizontal="right" vertical="center" readingOrder="2"/>
    </xf>
    <xf numFmtId="0" fontId="15" fillId="0" borderId="6" xfId="0" applyFont="1" applyBorder="1" applyAlignment="1">
      <alignment horizontal="right" vertical="center" readingOrder="2"/>
    </xf>
    <xf numFmtId="0" fontId="15" fillId="0" borderId="5" xfId="0" applyFont="1" applyBorder="1" applyAlignment="1">
      <alignment horizontal="right" vertical="center" readingOrder="2"/>
    </xf>
    <xf numFmtId="0" fontId="6" fillId="2" borderId="1" xfId="0" applyFont="1" applyFill="1" applyBorder="1" applyAlignment="1">
      <alignment horizontal="right" vertical="center" wrapText="1" readingOrder="2"/>
    </xf>
    <xf numFmtId="0" fontId="5" fillId="0" borderId="0" xfId="0" applyFont="1"/>
    <xf numFmtId="0" fontId="9" fillId="0" borderId="0" xfId="0" applyFont="1" applyAlignment="1">
      <alignment horizontal="right" vertical="center" readingOrder="2"/>
    </xf>
    <xf numFmtId="0" fontId="5" fillId="0" borderId="0" xfId="0" applyFont="1" applyAlignment="1">
      <alignment vertical="center"/>
    </xf>
    <xf numFmtId="0" fontId="7" fillId="0" borderId="0" xfId="0" applyFont="1" applyAlignment="1">
      <alignment horizontal="center" vertical="center" readingOrder="2"/>
    </xf>
    <xf numFmtId="0" fontId="8" fillId="0" borderId="0" xfId="0" applyFont="1" applyAlignment="1">
      <alignment horizontal="center" vertical="center" readingOrder="2"/>
    </xf>
    <xf numFmtId="0" fontId="11" fillId="0" borderId="29" xfId="0" applyFont="1" applyBorder="1" applyAlignment="1">
      <alignment horizontal="center" vertical="center" wrapText="1" readingOrder="2"/>
    </xf>
    <xf numFmtId="0" fontId="11" fillId="0" borderId="30" xfId="0" applyFont="1" applyBorder="1" applyAlignment="1">
      <alignment horizontal="center" vertical="center" wrapText="1" readingOrder="2"/>
    </xf>
    <xf numFmtId="0" fontId="11" fillId="0" borderId="0" xfId="0" applyFont="1" applyAlignment="1">
      <alignment horizontal="center" vertical="center" readingOrder="1"/>
    </xf>
    <xf numFmtId="0" fontId="11" fillId="0" borderId="4" xfId="0" applyFont="1" applyBorder="1" applyAlignment="1">
      <alignment horizontal="center" vertical="center" wrapText="1" readingOrder="1"/>
    </xf>
    <xf numFmtId="0" fontId="11" fillId="0" borderId="6" xfId="0" applyFont="1" applyBorder="1" applyAlignment="1">
      <alignment horizontal="center" vertical="center" wrapText="1" readingOrder="1"/>
    </xf>
    <xf numFmtId="0" fontId="13" fillId="0" borderId="8" xfId="0" applyFont="1" applyBorder="1" applyAlignment="1">
      <alignment horizontal="center" vertical="center" wrapText="1" readingOrder="2"/>
    </xf>
    <xf numFmtId="0" fontId="13" fillId="0" borderId="16" xfId="0" applyFont="1" applyBorder="1" applyAlignment="1">
      <alignment horizontal="center" vertical="center" wrapText="1" readingOrder="2"/>
    </xf>
    <xf numFmtId="0" fontId="13" fillId="0" borderId="9" xfId="0" applyFont="1" applyBorder="1" applyAlignment="1">
      <alignment horizontal="center" vertical="center" wrapText="1" readingOrder="2"/>
    </xf>
    <xf numFmtId="0" fontId="11" fillId="0" borderId="5" xfId="0" applyFont="1" applyBorder="1" applyAlignment="1">
      <alignment horizontal="center" vertical="center" wrapText="1" readingOrder="1"/>
    </xf>
    <xf numFmtId="0" fontId="11" fillId="0" borderId="1" xfId="0" applyFont="1" applyBorder="1" applyAlignment="1">
      <alignment horizontal="center" vertical="center" wrapText="1" readingOrder="2"/>
    </xf>
    <xf numFmtId="0" fontId="11" fillId="0" borderId="27" xfId="0" applyFont="1" applyBorder="1" applyAlignment="1">
      <alignment horizontal="center" vertical="center" wrapText="1" readingOrder="2"/>
    </xf>
    <xf numFmtId="0" fontId="11" fillId="0" borderId="1" xfId="0" applyFont="1" applyBorder="1" applyAlignment="1">
      <alignment horizontal="right" vertical="center" wrapText="1" readingOrder="2"/>
    </xf>
    <xf numFmtId="0" fontId="9" fillId="4" borderId="22" xfId="0" applyFont="1" applyFill="1" applyBorder="1" applyAlignment="1">
      <alignment horizontal="center" vertical="center" wrapText="1" readingOrder="2"/>
    </xf>
    <xf numFmtId="0" fontId="9" fillId="4" borderId="18" xfId="0" applyFont="1" applyFill="1" applyBorder="1" applyAlignment="1">
      <alignment horizontal="center" vertical="center" wrapText="1" readingOrder="2"/>
    </xf>
    <xf numFmtId="0" fontId="10" fillId="4" borderId="21" xfId="0" applyFont="1" applyFill="1" applyBorder="1" applyAlignment="1">
      <alignment horizontal="center" vertical="center" wrapText="1" readingOrder="2"/>
    </xf>
    <xf numFmtId="0" fontId="10" fillId="4" borderId="5" xfId="0" applyFont="1" applyFill="1" applyBorder="1" applyAlignment="1">
      <alignment horizontal="center" vertical="center" wrapText="1" readingOrder="2"/>
    </xf>
    <xf numFmtId="0" fontId="11" fillId="0" borderId="1" xfId="0" applyFont="1" applyBorder="1" applyAlignment="1">
      <alignment horizontal="center" vertical="center" wrapText="1" readingOrder="1"/>
    </xf>
    <xf numFmtId="0" fontId="11" fillId="0" borderId="37" xfId="0" applyFont="1" applyBorder="1" applyAlignment="1">
      <alignment horizontal="right" vertical="center" readingOrder="2"/>
    </xf>
    <xf numFmtId="0" fontId="11" fillId="0" borderId="39" xfId="0" applyFont="1" applyBorder="1" applyAlignment="1">
      <alignment horizontal="right" vertical="center" readingOrder="2"/>
    </xf>
    <xf numFmtId="0" fontId="10" fillId="4" borderId="35" xfId="0" applyFont="1" applyFill="1" applyBorder="1" applyAlignment="1">
      <alignment horizontal="center" vertical="center" wrapText="1" readingOrder="2"/>
    </xf>
    <xf numFmtId="0" fontId="10" fillId="4" borderId="32" xfId="0" applyFont="1" applyFill="1" applyBorder="1" applyAlignment="1">
      <alignment horizontal="center" vertical="center" wrapText="1" readingOrder="2"/>
    </xf>
    <xf numFmtId="0" fontId="10" fillId="4" borderId="23" xfId="0" applyFont="1" applyFill="1" applyBorder="1" applyAlignment="1">
      <alignment horizontal="center" vertical="center" wrapText="1" readingOrder="2"/>
    </xf>
    <xf numFmtId="0" fontId="10" fillId="4" borderId="8" xfId="0" applyFont="1" applyFill="1" applyBorder="1" applyAlignment="1">
      <alignment horizontal="center" vertical="center" wrapText="1" readingOrder="2"/>
    </xf>
    <xf numFmtId="0" fontId="10" fillId="4" borderId="16" xfId="0" applyFont="1" applyFill="1" applyBorder="1" applyAlignment="1">
      <alignment horizontal="center" vertical="center" wrapText="1" readingOrder="2"/>
    </xf>
    <xf numFmtId="0" fontId="10" fillId="4" borderId="9" xfId="0" applyFont="1" applyFill="1" applyBorder="1" applyAlignment="1">
      <alignment horizontal="center" vertical="center" wrapText="1" readingOrder="2"/>
    </xf>
    <xf numFmtId="0" fontId="9" fillId="4" borderId="21" xfId="0" applyFont="1" applyFill="1" applyBorder="1" applyAlignment="1">
      <alignment horizontal="center" vertical="center" wrapText="1" readingOrder="2"/>
    </xf>
    <xf numFmtId="0" fontId="9" fillId="4" borderId="5" xfId="0" applyFont="1" applyFill="1" applyBorder="1" applyAlignment="1">
      <alignment horizontal="center" vertical="center" wrapText="1" readingOrder="2"/>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E8BB-1457-4A66-8096-25220F815789}">
  <dimension ref="A2:B8"/>
  <sheetViews>
    <sheetView rightToLeft="1" workbookViewId="0">
      <selection activeCell="D13" sqref="D13"/>
    </sheetView>
  </sheetViews>
  <sheetFormatPr defaultRowHeight="14" x14ac:dyDescent="0.3"/>
  <cols>
    <col min="1" max="1" width="11.83203125" bestFit="1" customWidth="1"/>
    <col min="2" max="2" width="29.25" customWidth="1"/>
  </cols>
  <sheetData>
    <row r="2" spans="1:2" ht="14.5" x14ac:dyDescent="0.3">
      <c r="A2" s="4" t="s">
        <v>55</v>
      </c>
      <c r="B2" s="5"/>
    </row>
    <row r="3" spans="1:2" ht="14.5" x14ac:dyDescent="0.3">
      <c r="A3" s="4" t="s">
        <v>56</v>
      </c>
      <c r="B3" s="5"/>
    </row>
    <row r="4" spans="1:2" ht="14.5" x14ac:dyDescent="0.3">
      <c r="A4" s="4"/>
      <c r="B4" s="5"/>
    </row>
    <row r="5" spans="1:2" ht="14.5" x14ac:dyDescent="0.3">
      <c r="A5" s="4" t="s">
        <v>57</v>
      </c>
      <c r="B5" s="5"/>
    </row>
    <row r="6" spans="1:2" ht="14.5" x14ac:dyDescent="0.3">
      <c r="A6" s="4" t="s">
        <v>58</v>
      </c>
      <c r="B6" s="5"/>
    </row>
    <row r="7" spans="1:2" ht="14.5" x14ac:dyDescent="0.3">
      <c r="A7" s="4" t="s">
        <v>59</v>
      </c>
      <c r="B7" s="5"/>
    </row>
    <row r="8" spans="1:2" ht="14.5" x14ac:dyDescent="0.3">
      <c r="A8" s="4" t="s">
        <v>60</v>
      </c>
      <c r="B8" s="5"/>
    </row>
  </sheetData>
  <sheetProtection algorithmName="SHA-512" hashValue="A6FpU3TwthyE65YdoUDXssAYkRlO0zNNfbuQFak8KaXvnbpYPV7sS6VHpfl65CGjgrRKStaOKq5nj/icSNcjPA==" saltValue="+jwq/8/sZBq4GDUxOUpnjQ==" spinCount="100000" sheet="1" objects="1" scenarios="1"/>
  <protectedRanges>
    <protectedRange algorithmName="SHA-512" hashValue="xCKER4kZQ4ND7VU7RTswE4YqDBjk/KdGurNOeiM62zvRu080MiV90fl9azCSZGrno+AjdHTRccfnJkJRGjG8Iw==" saltValue="kV7hgHwkZ4bkO/089Jfmzg==" spinCount="100000" sqref="B2:B8" name="Range1"/>
  </protectedRange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2ADF-73A8-4219-82A8-81FC499E4818}">
  <dimension ref="A1:X9"/>
  <sheetViews>
    <sheetView rightToLeft="1" zoomScale="90" zoomScaleNormal="90" workbookViewId="0">
      <selection activeCell="A2" sqref="A2:X9"/>
    </sheetView>
  </sheetViews>
  <sheetFormatPr defaultRowHeight="14" x14ac:dyDescent="0.3"/>
  <cols>
    <col min="1" max="1" width="8.58203125" customWidth="1"/>
    <col min="2" max="2" width="9.08203125" customWidth="1"/>
    <col min="3" max="3" width="6.08203125" style="21" hidden="1" customWidth="1"/>
    <col min="4" max="4" width="10.75" customWidth="1"/>
    <col min="5" max="5" width="9.25" customWidth="1"/>
    <col min="6" max="6" width="8.75" customWidth="1"/>
    <col min="7" max="7" width="10.33203125" customWidth="1"/>
    <col min="8" max="10" width="5.58203125" customWidth="1"/>
    <col min="11" max="11" width="6.33203125" customWidth="1"/>
    <col min="12" max="12" width="6" hidden="1" customWidth="1"/>
    <col min="13" max="13" width="7" bestFit="1" customWidth="1"/>
    <col min="14" max="14" width="8.08203125" bestFit="1" customWidth="1"/>
    <col min="15" max="15" width="8.08203125" hidden="1" customWidth="1"/>
    <col min="16" max="16" width="6.83203125" hidden="1" customWidth="1"/>
    <col min="17" max="17" width="6.08203125" customWidth="1"/>
    <col min="18" max="18" width="6.08203125" hidden="1" customWidth="1"/>
    <col min="19" max="19" width="7.25" hidden="1" customWidth="1"/>
    <col min="20" max="20" width="8.25" hidden="1" customWidth="1"/>
    <col min="21" max="21" width="8.58203125" customWidth="1"/>
    <col min="22" max="22" width="10.75" customWidth="1"/>
    <col min="23" max="23" width="11.33203125" customWidth="1"/>
  </cols>
  <sheetData>
    <row r="1" spans="1:24" ht="20.5" thickBot="1" x14ac:dyDescent="0.45">
      <c r="A1" s="98" t="s">
        <v>114</v>
      </c>
      <c r="B1" s="99"/>
      <c r="C1" s="101"/>
      <c r="D1" s="100" t="s">
        <v>116</v>
      </c>
      <c r="E1" s="99"/>
      <c r="F1" s="99"/>
      <c r="G1" s="99"/>
      <c r="H1" s="99"/>
      <c r="I1" s="99"/>
      <c r="J1" s="99"/>
      <c r="K1" s="99"/>
      <c r="L1" s="99"/>
      <c r="M1" s="99"/>
      <c r="N1" s="99"/>
      <c r="O1" s="99"/>
      <c r="P1" s="99"/>
      <c r="Q1" s="99"/>
      <c r="R1" s="99"/>
      <c r="S1" s="99"/>
      <c r="T1" s="99"/>
      <c r="U1" s="99"/>
      <c r="V1" s="99"/>
      <c r="W1" s="99"/>
      <c r="X1" s="102"/>
    </row>
    <row r="2" spans="1:24" s="15" customFormat="1" ht="52" x14ac:dyDescent="0.25">
      <c r="A2" s="124" t="s">
        <v>150</v>
      </c>
      <c r="B2" s="70" t="s">
        <v>72</v>
      </c>
      <c r="C2" s="70" t="s">
        <v>18</v>
      </c>
      <c r="D2" s="71" t="s">
        <v>28</v>
      </c>
      <c r="E2" s="71" t="s">
        <v>171</v>
      </c>
      <c r="F2" s="71" t="s">
        <v>29</v>
      </c>
      <c r="G2" s="71" t="s">
        <v>54</v>
      </c>
      <c r="H2" s="71" t="s">
        <v>64</v>
      </c>
      <c r="I2" s="71" t="s">
        <v>63</v>
      </c>
      <c r="J2" s="71" t="s">
        <v>70</v>
      </c>
      <c r="K2" s="71" t="s">
        <v>53</v>
      </c>
      <c r="L2" s="72" t="s">
        <v>71</v>
      </c>
      <c r="M2" s="73" t="s">
        <v>30</v>
      </c>
      <c r="N2" s="73" t="s">
        <v>65</v>
      </c>
      <c r="O2" s="72" t="s">
        <v>71</v>
      </c>
      <c r="P2" s="165" t="s">
        <v>61</v>
      </c>
      <c r="Q2" s="165"/>
      <c r="R2" s="72" t="s">
        <v>71</v>
      </c>
      <c r="S2" s="72" t="s">
        <v>71</v>
      </c>
      <c r="T2" s="72" t="s">
        <v>71</v>
      </c>
      <c r="U2" s="73" t="s">
        <v>170</v>
      </c>
      <c r="V2" s="73" t="s">
        <v>175</v>
      </c>
      <c r="W2" s="73" t="s">
        <v>176</v>
      </c>
      <c r="X2" s="74" t="s">
        <v>151</v>
      </c>
    </row>
    <row r="3" spans="1:24" s="15" customFormat="1" ht="26" x14ac:dyDescent="0.25">
      <c r="A3" s="125"/>
      <c r="B3" s="27"/>
      <c r="C3" s="27"/>
      <c r="D3" s="16" t="s">
        <v>136</v>
      </c>
      <c r="E3" s="16" t="s">
        <v>136</v>
      </c>
      <c r="F3" s="16" t="s">
        <v>136</v>
      </c>
      <c r="G3" s="16" t="s">
        <v>172</v>
      </c>
      <c r="H3" s="17" t="s">
        <v>62</v>
      </c>
      <c r="I3" s="17" t="s">
        <v>62</v>
      </c>
      <c r="J3" s="16" t="s">
        <v>62</v>
      </c>
      <c r="K3" s="16" t="s">
        <v>173</v>
      </c>
      <c r="L3" s="20"/>
      <c r="M3" s="16"/>
      <c r="N3" s="16" t="s">
        <v>68</v>
      </c>
      <c r="O3" s="20"/>
      <c r="P3" s="16" t="s">
        <v>66</v>
      </c>
      <c r="Q3" s="16" t="s">
        <v>67</v>
      </c>
      <c r="R3" s="20"/>
      <c r="S3" s="20"/>
      <c r="T3" s="20"/>
      <c r="U3" s="16" t="s">
        <v>174</v>
      </c>
      <c r="V3" s="16"/>
      <c r="W3" s="119"/>
      <c r="X3" s="75" t="s">
        <v>69</v>
      </c>
    </row>
    <row r="4" spans="1:24" x14ac:dyDescent="0.3">
      <c r="A4" s="126" t="s">
        <v>0</v>
      </c>
      <c r="B4" s="28" t="s">
        <v>17</v>
      </c>
      <c r="C4" s="28" t="s">
        <v>19</v>
      </c>
      <c r="D4" s="19"/>
      <c r="E4" s="19"/>
      <c r="F4" s="19"/>
      <c r="G4" s="19"/>
      <c r="H4" s="19"/>
      <c r="I4" s="19"/>
      <c r="J4" s="19"/>
      <c r="K4" s="19"/>
      <c r="L4" s="22"/>
      <c r="M4" s="19"/>
      <c r="N4" s="19"/>
      <c r="O4" s="20"/>
      <c r="P4" s="19"/>
      <c r="Q4" s="19"/>
      <c r="R4" s="20"/>
      <c r="S4" s="20"/>
      <c r="T4" s="20"/>
      <c r="U4" s="19"/>
      <c r="V4" s="19"/>
      <c r="W4" s="120"/>
      <c r="X4" s="76"/>
    </row>
    <row r="5" spans="1:24" x14ac:dyDescent="0.3">
      <c r="A5" s="126" t="s">
        <v>1</v>
      </c>
      <c r="B5" s="28" t="s">
        <v>17</v>
      </c>
      <c r="C5" s="28" t="s">
        <v>19</v>
      </c>
      <c r="D5" s="19"/>
      <c r="E5" s="19"/>
      <c r="F5" s="19"/>
      <c r="G5" s="19"/>
      <c r="H5" s="19"/>
      <c r="I5" s="19"/>
      <c r="J5" s="19"/>
      <c r="K5" s="19"/>
      <c r="L5" s="19"/>
      <c r="M5" s="19"/>
      <c r="N5" s="19"/>
      <c r="O5" s="19"/>
      <c r="P5" s="19"/>
      <c r="Q5" s="19"/>
      <c r="R5" s="19"/>
      <c r="S5" s="19"/>
      <c r="T5" s="19"/>
      <c r="U5" s="19"/>
      <c r="V5" s="19"/>
      <c r="W5" s="120"/>
      <c r="X5" s="76"/>
    </row>
    <row r="6" spans="1:24" x14ac:dyDescent="0.3">
      <c r="A6" s="126" t="s">
        <v>2</v>
      </c>
      <c r="B6" s="28" t="s">
        <v>17</v>
      </c>
      <c r="C6" s="28" t="s">
        <v>19</v>
      </c>
      <c r="D6" s="19"/>
      <c r="E6" s="19"/>
      <c r="F6" s="19"/>
      <c r="G6" s="19"/>
      <c r="H6" s="19"/>
      <c r="I6" s="19"/>
      <c r="J6" s="19"/>
      <c r="K6" s="19"/>
      <c r="L6" s="19"/>
      <c r="M6" s="19"/>
      <c r="N6" s="19"/>
      <c r="O6" s="19"/>
      <c r="P6" s="19"/>
      <c r="Q6" s="19"/>
      <c r="R6" s="19"/>
      <c r="S6" s="19"/>
      <c r="T6" s="19"/>
      <c r="U6" s="19"/>
      <c r="V6" s="19"/>
      <c r="W6" s="120"/>
      <c r="X6" s="76"/>
    </row>
    <row r="7" spans="1:24" x14ac:dyDescent="0.3">
      <c r="A7" s="126" t="s">
        <v>108</v>
      </c>
      <c r="B7" s="28" t="s">
        <v>17</v>
      </c>
      <c r="C7" s="28" t="s">
        <v>19</v>
      </c>
      <c r="D7" s="19"/>
      <c r="E7" s="19"/>
      <c r="F7" s="19"/>
      <c r="G7" s="19"/>
      <c r="H7" s="19"/>
      <c r="I7" s="19"/>
      <c r="J7" s="19"/>
      <c r="K7" s="19"/>
      <c r="L7" s="19"/>
      <c r="M7" s="19"/>
      <c r="N7" s="19"/>
      <c r="O7" s="19"/>
      <c r="P7" s="19"/>
      <c r="Q7" s="19"/>
      <c r="R7" s="19"/>
      <c r="S7" s="19"/>
      <c r="T7" s="19"/>
      <c r="U7" s="19"/>
      <c r="V7" s="19"/>
      <c r="W7" s="120"/>
      <c r="X7" s="76"/>
    </row>
    <row r="8" spans="1:24" x14ac:dyDescent="0.3">
      <c r="A8" s="126" t="s">
        <v>109</v>
      </c>
      <c r="B8" s="28" t="s">
        <v>17</v>
      </c>
      <c r="C8" s="28" t="s">
        <v>19</v>
      </c>
      <c r="D8" s="19"/>
      <c r="E8" s="19"/>
      <c r="F8" s="19"/>
      <c r="G8" s="19"/>
      <c r="H8" s="19"/>
      <c r="I8" s="19"/>
      <c r="J8" s="19"/>
      <c r="K8" s="19"/>
      <c r="L8" s="19"/>
      <c r="M8" s="19"/>
      <c r="N8" s="19"/>
      <c r="O8" s="19"/>
      <c r="P8" s="19"/>
      <c r="Q8" s="19"/>
      <c r="R8" s="19"/>
      <c r="S8" s="19"/>
      <c r="T8" s="19"/>
      <c r="U8" s="19"/>
      <c r="V8" s="19"/>
      <c r="W8" s="120"/>
      <c r="X8" s="76"/>
    </row>
    <row r="9" spans="1:24" ht="14.5" thickBot="1" x14ac:dyDescent="0.35">
      <c r="A9" s="127" t="s">
        <v>169</v>
      </c>
      <c r="B9" s="77" t="s">
        <v>17</v>
      </c>
      <c r="C9" s="77"/>
      <c r="D9" s="78"/>
      <c r="E9" s="78"/>
      <c r="F9" s="78"/>
      <c r="G9" s="78"/>
      <c r="H9" s="78"/>
      <c r="I9" s="78"/>
      <c r="J9" s="78"/>
      <c r="K9" s="78"/>
      <c r="L9" s="78"/>
      <c r="M9" s="78"/>
      <c r="N9" s="78"/>
      <c r="O9" s="78"/>
      <c r="P9" s="78"/>
      <c r="Q9" s="78"/>
      <c r="R9" s="78"/>
      <c r="S9" s="78"/>
      <c r="T9" s="78"/>
      <c r="U9" s="78"/>
      <c r="V9" s="78"/>
      <c r="W9" s="121"/>
      <c r="X9" s="79"/>
    </row>
  </sheetData>
  <mergeCells count="1">
    <mergeCell ref="P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31FE-F89C-488E-9620-D335F7F23400}">
  <dimension ref="A1:B41"/>
  <sheetViews>
    <sheetView rightToLeft="1" topLeftCell="A3" workbookViewId="0">
      <selection sqref="A1:B41"/>
    </sheetView>
  </sheetViews>
  <sheetFormatPr defaultColWidth="49.08203125" defaultRowHeight="14" x14ac:dyDescent="0.3"/>
  <sheetData>
    <row r="1" spans="1:2" ht="14.9" customHeight="1" x14ac:dyDescent="0.3">
      <c r="A1" s="167" t="s">
        <v>138</v>
      </c>
      <c r="B1" s="167"/>
    </row>
    <row r="2" spans="1:2" ht="15" customHeight="1" x14ac:dyDescent="0.3">
      <c r="A2" s="167"/>
      <c r="B2" s="167"/>
    </row>
    <row r="3" spans="1:2" x14ac:dyDescent="0.3">
      <c r="A3" s="8" t="s">
        <v>31</v>
      </c>
      <c r="B3" s="8" t="s">
        <v>32</v>
      </c>
    </row>
    <row r="4" spans="1:2" x14ac:dyDescent="0.3">
      <c r="A4" s="9" t="s">
        <v>33</v>
      </c>
      <c r="B4" s="166"/>
    </row>
    <row r="5" spans="1:2" x14ac:dyDescent="0.3">
      <c r="A5" s="9"/>
      <c r="B5" s="166"/>
    </row>
    <row r="6" spans="1:2" x14ac:dyDescent="0.3">
      <c r="A6" s="9"/>
      <c r="B6" s="166"/>
    </row>
    <row r="7" spans="1:2" x14ac:dyDescent="0.3">
      <c r="A7" s="9"/>
      <c r="B7" s="166"/>
    </row>
    <row r="8" spans="1:2" x14ac:dyDescent="0.3">
      <c r="A8" s="9" t="s">
        <v>34</v>
      </c>
      <c r="B8" s="166"/>
    </row>
    <row r="9" spans="1:2" x14ac:dyDescent="0.3">
      <c r="A9" s="9"/>
      <c r="B9" s="166"/>
    </row>
    <row r="10" spans="1:2" x14ac:dyDescent="0.3">
      <c r="A10" s="9"/>
      <c r="B10" s="166"/>
    </row>
    <row r="11" spans="1:2" x14ac:dyDescent="0.3">
      <c r="A11" s="9"/>
      <c r="B11" s="166"/>
    </row>
    <row r="12" spans="1:2" x14ac:dyDescent="0.3">
      <c r="A12" s="9" t="s">
        <v>35</v>
      </c>
      <c r="B12" s="10"/>
    </row>
    <row r="13" spans="1:2" x14ac:dyDescent="0.3">
      <c r="A13" s="9" t="s">
        <v>36</v>
      </c>
      <c r="B13" s="9" t="s">
        <v>37</v>
      </c>
    </row>
    <row r="14" spans="1:2" x14ac:dyDescent="0.3">
      <c r="A14" s="9" t="s">
        <v>38</v>
      </c>
      <c r="B14" s="9" t="s">
        <v>37</v>
      </c>
    </row>
    <row r="15" spans="1:2" x14ac:dyDescent="0.3">
      <c r="A15" s="9" t="s">
        <v>39</v>
      </c>
      <c r="B15" s="11"/>
    </row>
    <row r="16" spans="1:2" x14ac:dyDescent="0.3">
      <c r="A16" s="9" t="s">
        <v>40</v>
      </c>
      <c r="B16" s="12"/>
    </row>
    <row r="17" spans="1:2" x14ac:dyDescent="0.3">
      <c r="A17" s="9" t="s">
        <v>41</v>
      </c>
      <c r="B17" s="11"/>
    </row>
    <row r="18" spans="1:2" x14ac:dyDescent="0.3">
      <c r="A18" s="9" t="s">
        <v>42</v>
      </c>
      <c r="B18" s="9" t="s">
        <v>20</v>
      </c>
    </row>
    <row r="19" spans="1:2" x14ac:dyDescent="0.3">
      <c r="A19" s="168" t="s">
        <v>43</v>
      </c>
      <c r="B19" s="11"/>
    </row>
    <row r="20" spans="1:2" x14ac:dyDescent="0.3">
      <c r="A20" s="169"/>
      <c r="B20" s="11"/>
    </row>
    <row r="21" spans="1:2" x14ac:dyDescent="0.3">
      <c r="A21" s="169"/>
      <c r="B21" s="11"/>
    </row>
    <row r="22" spans="1:2" x14ac:dyDescent="0.3">
      <c r="A22" s="170"/>
      <c r="B22" s="11"/>
    </row>
    <row r="23" spans="1:2" x14ac:dyDescent="0.3">
      <c r="A23" s="32" t="s">
        <v>76</v>
      </c>
      <c r="B23" s="11"/>
    </row>
    <row r="24" spans="1:2" x14ac:dyDescent="0.3">
      <c r="A24" s="69" t="s">
        <v>77</v>
      </c>
      <c r="B24" s="11"/>
    </row>
    <row r="25" spans="1:2" x14ac:dyDescent="0.3">
      <c r="A25" s="69" t="s">
        <v>78</v>
      </c>
      <c r="B25" s="11"/>
    </row>
    <row r="26" spans="1:2" x14ac:dyDescent="0.3">
      <c r="A26" s="69" t="s">
        <v>79</v>
      </c>
      <c r="B26" s="11"/>
    </row>
    <row r="27" spans="1:2" x14ac:dyDescent="0.3">
      <c r="A27" s="69" t="s">
        <v>80</v>
      </c>
      <c r="B27" s="11"/>
    </row>
    <row r="28" spans="1:2" x14ac:dyDescent="0.3">
      <c r="A28" s="32" t="s">
        <v>75</v>
      </c>
      <c r="B28" s="11"/>
    </row>
    <row r="29" spans="1:2" x14ac:dyDescent="0.3">
      <c r="A29" s="9" t="s">
        <v>44</v>
      </c>
      <c r="B29" s="11"/>
    </row>
    <row r="30" spans="1:2" ht="28" x14ac:dyDescent="0.3">
      <c r="A30" s="68" t="s">
        <v>139</v>
      </c>
      <c r="B30" s="9"/>
    </row>
    <row r="31" spans="1:2" x14ac:dyDescent="0.3">
      <c r="A31" s="9" t="s">
        <v>49</v>
      </c>
      <c r="B31" s="11"/>
    </row>
    <row r="32" spans="1:2" x14ac:dyDescent="0.3">
      <c r="A32" s="9" t="s">
        <v>45</v>
      </c>
      <c r="B32" s="10"/>
    </row>
    <row r="33" spans="1:2" x14ac:dyDescent="0.3">
      <c r="A33" s="9" t="s">
        <v>46</v>
      </c>
      <c r="B33" s="18" t="s">
        <v>20</v>
      </c>
    </row>
    <row r="34" spans="1:2" x14ac:dyDescent="0.3">
      <c r="A34" s="9" t="s">
        <v>47</v>
      </c>
      <c r="B34" s="12"/>
    </row>
    <row r="35" spans="1:2" x14ac:dyDescent="0.3">
      <c r="A35" s="9" t="s">
        <v>50</v>
      </c>
      <c r="B35" s="12"/>
    </row>
    <row r="36" spans="1:2" x14ac:dyDescent="0.3">
      <c r="A36" s="9" t="s">
        <v>48</v>
      </c>
      <c r="B36" s="12"/>
    </row>
    <row r="37" spans="1:2" x14ac:dyDescent="0.3">
      <c r="A37" s="9" t="s">
        <v>51</v>
      </c>
      <c r="B37" s="4"/>
    </row>
    <row r="38" spans="1:2" x14ac:dyDescent="0.3">
      <c r="A38" s="13" t="s">
        <v>0</v>
      </c>
      <c r="B38" s="4"/>
    </row>
    <row r="39" spans="1:2" x14ac:dyDescent="0.3">
      <c r="A39" s="13" t="s">
        <v>1</v>
      </c>
      <c r="B39" s="4"/>
    </row>
    <row r="40" spans="1:2" x14ac:dyDescent="0.3">
      <c r="A40" s="13" t="s">
        <v>2</v>
      </c>
      <c r="B40" s="4"/>
    </row>
    <row r="41" spans="1:2" x14ac:dyDescent="0.3">
      <c r="A41" s="14" t="s">
        <v>52</v>
      </c>
      <c r="B41" s="4"/>
    </row>
  </sheetData>
  <mergeCells count="4">
    <mergeCell ref="B4:B7"/>
    <mergeCell ref="B8:B11"/>
    <mergeCell ref="A1:B2"/>
    <mergeCell ref="A19:A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E940-80E1-495E-B829-1C84F97D65CE}">
  <dimension ref="A1:B5"/>
  <sheetViews>
    <sheetView rightToLeft="1" topLeftCell="A2" workbookViewId="0">
      <selection activeCell="A5" sqref="A5"/>
    </sheetView>
  </sheetViews>
  <sheetFormatPr defaultRowHeight="14" x14ac:dyDescent="0.3"/>
  <cols>
    <col min="1" max="1" width="36.83203125" customWidth="1"/>
    <col min="2" max="2" width="19.33203125" customWidth="1"/>
  </cols>
  <sheetData>
    <row r="1" spans="1:2" ht="25" x14ac:dyDescent="0.5">
      <c r="A1" s="50" t="s">
        <v>121</v>
      </c>
      <c r="B1" s="46"/>
    </row>
    <row r="2" spans="1:2" ht="23" x14ac:dyDescent="0.3">
      <c r="A2" s="51" t="s">
        <v>122</v>
      </c>
      <c r="B2" s="47"/>
    </row>
    <row r="3" spans="1:2" ht="31" x14ac:dyDescent="0.3">
      <c r="A3" s="48" t="s">
        <v>117</v>
      </c>
      <c r="B3" s="49" t="s">
        <v>118</v>
      </c>
    </row>
    <row r="4" spans="1:2" ht="46.5" x14ac:dyDescent="0.3">
      <c r="A4" s="48" t="s">
        <v>119</v>
      </c>
      <c r="B4" s="171"/>
    </row>
    <row r="5" spans="1:2" ht="138" customHeight="1" x14ac:dyDescent="0.3">
      <c r="A5" s="48" t="s">
        <v>120</v>
      </c>
      <c r="B5" s="171"/>
    </row>
  </sheetData>
  <mergeCells count="1">
    <mergeCell ref="B4: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F640-DDF7-4CFA-9505-AF762C224D8A}">
  <dimension ref="A1:E20"/>
  <sheetViews>
    <sheetView rightToLeft="1" topLeftCell="A2" workbookViewId="0">
      <selection activeCell="G18" sqref="G18"/>
    </sheetView>
  </sheetViews>
  <sheetFormatPr defaultRowHeight="14" x14ac:dyDescent="0.3"/>
  <sheetData>
    <row r="1" spans="1:5" ht="25.5" x14ac:dyDescent="0.3">
      <c r="A1" s="58" t="s">
        <v>123</v>
      </c>
    </row>
    <row r="2" spans="1:5" ht="23" x14ac:dyDescent="0.3">
      <c r="A2" s="59" t="s">
        <v>130</v>
      </c>
    </row>
    <row r="3" spans="1:5" ht="15.5" x14ac:dyDescent="0.3">
      <c r="A3" s="52" t="s">
        <v>129</v>
      </c>
    </row>
    <row r="4" spans="1:5" ht="16" thickBot="1" x14ac:dyDescent="0.35">
      <c r="A4" s="52"/>
    </row>
    <row r="5" spans="1:5" ht="78" thickBot="1" x14ac:dyDescent="0.35">
      <c r="A5" s="53" t="s">
        <v>124</v>
      </c>
      <c r="B5" s="54" t="s">
        <v>125</v>
      </c>
      <c r="C5" s="54" t="s">
        <v>126</v>
      </c>
      <c r="D5" s="54" t="s">
        <v>127</v>
      </c>
      <c r="E5" s="53" t="s">
        <v>128</v>
      </c>
    </row>
    <row r="6" spans="1:5" ht="16" thickBot="1" x14ac:dyDescent="0.35">
      <c r="A6" s="55">
        <v>1</v>
      </c>
      <c r="B6" s="56"/>
      <c r="C6" s="56"/>
      <c r="D6" s="56"/>
      <c r="E6" s="55"/>
    </row>
    <row r="7" spans="1:5" ht="16" thickBot="1" x14ac:dyDescent="0.35">
      <c r="A7" s="55">
        <v>2</v>
      </c>
      <c r="B7" s="56"/>
      <c r="C7" s="56"/>
      <c r="D7" s="56"/>
      <c r="E7" s="55"/>
    </row>
    <row r="8" spans="1:5" ht="16" thickBot="1" x14ac:dyDescent="0.35">
      <c r="A8" s="55">
        <v>3</v>
      </c>
      <c r="B8" s="56"/>
      <c r="C8" s="56"/>
      <c r="D8" s="56"/>
      <c r="E8" s="55"/>
    </row>
    <row r="9" spans="1:5" ht="16" thickBot="1" x14ac:dyDescent="0.35">
      <c r="A9" s="55">
        <v>4</v>
      </c>
      <c r="B9" s="56"/>
      <c r="C9" s="56"/>
      <c r="D9" s="56"/>
      <c r="E9" s="55"/>
    </row>
    <row r="10" spans="1:5" ht="16" thickBot="1" x14ac:dyDescent="0.35">
      <c r="A10" s="55">
        <v>5</v>
      </c>
      <c r="B10" s="56"/>
      <c r="C10" s="56"/>
      <c r="D10" s="56"/>
      <c r="E10" s="55"/>
    </row>
    <row r="11" spans="1:5" ht="16" thickBot="1" x14ac:dyDescent="0.35">
      <c r="A11" s="55">
        <v>6</v>
      </c>
      <c r="B11" s="56"/>
      <c r="C11" s="56"/>
      <c r="D11" s="56"/>
      <c r="E11" s="55"/>
    </row>
    <row r="12" spans="1:5" ht="16" thickBot="1" x14ac:dyDescent="0.35">
      <c r="A12" s="55">
        <v>7</v>
      </c>
      <c r="B12" s="56"/>
      <c r="C12" s="56"/>
      <c r="D12" s="56"/>
      <c r="E12" s="55"/>
    </row>
    <row r="13" spans="1:5" ht="16" thickBot="1" x14ac:dyDescent="0.35">
      <c r="A13" s="57">
        <v>8</v>
      </c>
      <c r="B13" s="56"/>
      <c r="C13" s="56"/>
      <c r="D13" s="56"/>
      <c r="E13" s="55"/>
    </row>
    <row r="14" spans="1:5" ht="16" thickBot="1" x14ac:dyDescent="0.35">
      <c r="A14" s="57">
        <v>9</v>
      </c>
      <c r="B14" s="56"/>
      <c r="C14" s="56"/>
      <c r="D14" s="56"/>
      <c r="E14" s="55"/>
    </row>
    <row r="15" spans="1:5" ht="16" thickBot="1" x14ac:dyDescent="0.35">
      <c r="A15" s="57">
        <v>10</v>
      </c>
      <c r="B15" s="56"/>
      <c r="C15" s="56"/>
      <c r="D15" s="56"/>
      <c r="E15" s="55"/>
    </row>
    <row r="16" spans="1:5" ht="16" thickBot="1" x14ac:dyDescent="0.35">
      <c r="A16" s="57">
        <v>11</v>
      </c>
      <c r="B16" s="56"/>
      <c r="C16" s="56"/>
      <c r="D16" s="56"/>
      <c r="E16" s="55"/>
    </row>
    <row r="17" spans="1:5" ht="16" thickBot="1" x14ac:dyDescent="0.35">
      <c r="A17" s="57">
        <v>12</v>
      </c>
      <c r="B17" s="56"/>
      <c r="C17" s="56"/>
      <c r="D17" s="56"/>
      <c r="E17" s="55"/>
    </row>
    <row r="18" spans="1:5" ht="16" thickBot="1" x14ac:dyDescent="0.35">
      <c r="A18" s="57">
        <v>13</v>
      </c>
      <c r="B18" s="56"/>
      <c r="C18" s="56"/>
      <c r="D18" s="56"/>
      <c r="E18" s="55"/>
    </row>
    <row r="19" spans="1:5" ht="16" thickBot="1" x14ac:dyDescent="0.35">
      <c r="A19" s="57">
        <v>14</v>
      </c>
      <c r="B19" s="56"/>
      <c r="C19" s="56"/>
      <c r="D19" s="56"/>
      <c r="E19" s="55"/>
    </row>
    <row r="20" spans="1:5" ht="16" thickBot="1" x14ac:dyDescent="0.35">
      <c r="A20" s="57">
        <v>15</v>
      </c>
      <c r="B20" s="56"/>
      <c r="C20" s="56"/>
      <c r="D20" s="56"/>
      <c r="E20"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6D8F0-0AE7-4366-80B6-549C375A6754}">
  <dimension ref="A1:I45"/>
  <sheetViews>
    <sheetView rightToLeft="1" topLeftCell="A32" zoomScale="110" zoomScaleNormal="110" workbookViewId="0">
      <selection sqref="A1:I45"/>
    </sheetView>
  </sheetViews>
  <sheetFormatPr defaultRowHeight="14" x14ac:dyDescent="0.3"/>
  <cols>
    <col min="1" max="1" width="5.83203125" customWidth="1"/>
    <col min="2" max="2" width="60.08203125" customWidth="1"/>
    <col min="3" max="3" width="6.08203125" customWidth="1"/>
    <col min="4" max="4" width="7.33203125" customWidth="1"/>
    <col min="5" max="5" width="5.33203125" customWidth="1"/>
    <col min="6" max="6" width="6" customWidth="1"/>
    <col min="7" max="7" width="9" customWidth="1"/>
  </cols>
  <sheetData>
    <row r="1" spans="1:9" ht="20.5" x14ac:dyDescent="0.3">
      <c r="A1" s="175" t="s">
        <v>26</v>
      </c>
      <c r="B1" s="175"/>
      <c r="C1" s="175"/>
      <c r="D1" s="175"/>
      <c r="E1" s="175"/>
      <c r="F1" s="175"/>
      <c r="G1" s="175"/>
      <c r="H1" s="175"/>
      <c r="I1" s="175"/>
    </row>
    <row r="2" spans="1:9" ht="21" thickBot="1" x14ac:dyDescent="0.35">
      <c r="A2" s="176" t="s">
        <v>115</v>
      </c>
      <c r="B2" s="176"/>
      <c r="C2" s="176"/>
      <c r="D2" s="176"/>
      <c r="E2" s="176"/>
      <c r="F2" s="176"/>
      <c r="G2" s="176"/>
      <c r="H2" s="176"/>
      <c r="I2" s="176"/>
    </row>
    <row r="3" spans="1:9" x14ac:dyDescent="0.3">
      <c r="A3" s="92" t="s">
        <v>97</v>
      </c>
      <c r="B3" s="93" t="s">
        <v>143</v>
      </c>
      <c r="C3" s="196" t="s">
        <v>144</v>
      </c>
      <c r="D3" s="197"/>
      <c r="E3" s="198"/>
      <c r="F3" s="191" t="s">
        <v>8</v>
      </c>
      <c r="G3" s="191" t="s">
        <v>146</v>
      </c>
      <c r="H3" s="202" t="s">
        <v>147</v>
      </c>
      <c r="I3" s="189" t="s">
        <v>8</v>
      </c>
    </row>
    <row r="4" spans="1:9" ht="25.75" customHeight="1" x14ac:dyDescent="0.3">
      <c r="A4" s="87"/>
      <c r="B4" s="85" t="s">
        <v>145</v>
      </c>
      <c r="C4" s="199"/>
      <c r="D4" s="200"/>
      <c r="E4" s="201"/>
      <c r="F4" s="192"/>
      <c r="G4" s="192"/>
      <c r="H4" s="203"/>
      <c r="I4" s="190"/>
    </row>
    <row r="5" spans="1:9" ht="14.5" x14ac:dyDescent="0.3">
      <c r="A5" s="88">
        <v>1</v>
      </c>
      <c r="B5" s="24" t="s">
        <v>141</v>
      </c>
      <c r="C5" s="186" t="s">
        <v>20</v>
      </c>
      <c r="D5" s="186"/>
      <c r="E5" s="186"/>
      <c r="F5" s="23">
        <v>4</v>
      </c>
      <c r="G5" s="180">
        <f>SUM(F5:F16)</f>
        <v>28</v>
      </c>
      <c r="H5" s="5"/>
      <c r="I5" s="89"/>
    </row>
    <row r="6" spans="1:9" ht="14.5" x14ac:dyDescent="0.3">
      <c r="A6" s="88">
        <v>2</v>
      </c>
      <c r="B6" s="24" t="s">
        <v>164</v>
      </c>
      <c r="C6" s="186" t="s">
        <v>20</v>
      </c>
      <c r="D6" s="186"/>
      <c r="E6" s="186"/>
      <c r="F6" s="23">
        <v>4</v>
      </c>
      <c r="G6" s="181"/>
      <c r="H6" s="5"/>
      <c r="I6" s="89"/>
    </row>
    <row r="7" spans="1:9" ht="14.5" x14ac:dyDescent="0.3">
      <c r="A7" s="88">
        <v>3</v>
      </c>
      <c r="B7" s="24" t="s">
        <v>165</v>
      </c>
      <c r="C7" s="186" t="s">
        <v>20</v>
      </c>
      <c r="D7" s="186"/>
      <c r="E7" s="186"/>
      <c r="F7" s="23">
        <v>2</v>
      </c>
      <c r="G7" s="181"/>
      <c r="H7" s="5"/>
      <c r="I7" s="89"/>
    </row>
    <row r="8" spans="1:9" ht="14.5" x14ac:dyDescent="0.3">
      <c r="A8" s="88">
        <v>4</v>
      </c>
      <c r="B8" s="24" t="s">
        <v>166</v>
      </c>
      <c r="C8" s="186" t="s">
        <v>20</v>
      </c>
      <c r="D8" s="186"/>
      <c r="E8" s="186"/>
      <c r="F8" s="23">
        <v>2</v>
      </c>
      <c r="G8" s="181"/>
      <c r="H8" s="5"/>
      <c r="I8" s="89"/>
    </row>
    <row r="9" spans="1:9" ht="14.5" x14ac:dyDescent="0.3">
      <c r="A9" s="88">
        <v>5</v>
      </c>
      <c r="B9" s="24" t="s">
        <v>167</v>
      </c>
      <c r="C9" s="186" t="s">
        <v>20</v>
      </c>
      <c r="D9" s="186"/>
      <c r="E9" s="186"/>
      <c r="F9" s="23">
        <v>2</v>
      </c>
      <c r="G9" s="181"/>
      <c r="H9" s="5"/>
      <c r="I9" s="89"/>
    </row>
    <row r="10" spans="1:9" ht="14.5" x14ac:dyDescent="0.3">
      <c r="A10" s="88">
        <v>6</v>
      </c>
      <c r="B10" s="24" t="s">
        <v>168</v>
      </c>
      <c r="C10" s="186" t="s">
        <v>20</v>
      </c>
      <c r="D10" s="186"/>
      <c r="E10" s="186"/>
      <c r="F10" s="23">
        <v>2</v>
      </c>
      <c r="G10" s="181"/>
      <c r="H10" s="5"/>
      <c r="I10" s="89"/>
    </row>
    <row r="11" spans="1:9" ht="14.5" x14ac:dyDescent="0.3">
      <c r="A11" s="88">
        <v>9</v>
      </c>
      <c r="B11" s="38" t="s">
        <v>177</v>
      </c>
      <c r="C11" s="23">
        <v>500</v>
      </c>
      <c r="D11" s="30" t="s">
        <v>21</v>
      </c>
      <c r="E11" s="23" t="s">
        <v>9</v>
      </c>
      <c r="F11" s="23">
        <v>2</v>
      </c>
      <c r="G11" s="181"/>
      <c r="H11" s="5"/>
      <c r="I11" s="89"/>
    </row>
    <row r="12" spans="1:9" ht="14.5" x14ac:dyDescent="0.3">
      <c r="A12" s="88">
        <v>10</v>
      </c>
      <c r="B12" s="38" t="s">
        <v>152</v>
      </c>
      <c r="C12" s="23">
        <v>500</v>
      </c>
      <c r="D12" s="30" t="s">
        <v>21</v>
      </c>
      <c r="E12" s="23" t="s">
        <v>9</v>
      </c>
      <c r="F12" s="23">
        <v>2</v>
      </c>
      <c r="G12" s="181"/>
      <c r="H12" s="5"/>
      <c r="I12" s="89">
        <f t="shared" ref="I12" si="0">IF(H12=1,F12,0)</f>
        <v>0</v>
      </c>
    </row>
    <row r="13" spans="1:9" ht="14.5" x14ac:dyDescent="0.3">
      <c r="A13" s="88">
        <v>11</v>
      </c>
      <c r="B13" s="38" t="s">
        <v>153</v>
      </c>
      <c r="C13" s="23">
        <v>500</v>
      </c>
      <c r="D13" s="30" t="s">
        <v>21</v>
      </c>
      <c r="E13" s="23" t="s">
        <v>9</v>
      </c>
      <c r="F13" s="23">
        <v>2</v>
      </c>
      <c r="G13" s="181"/>
      <c r="H13" s="5"/>
      <c r="I13" s="89"/>
    </row>
    <row r="14" spans="1:9" ht="14.5" x14ac:dyDescent="0.3">
      <c r="A14" s="88">
        <v>12</v>
      </c>
      <c r="B14" s="38" t="s">
        <v>180</v>
      </c>
      <c r="C14" s="23">
        <v>500</v>
      </c>
      <c r="D14" s="30" t="s">
        <v>21</v>
      </c>
      <c r="E14" s="23" t="s">
        <v>9</v>
      </c>
      <c r="F14" s="23">
        <v>2</v>
      </c>
      <c r="G14" s="181"/>
      <c r="H14" s="5"/>
      <c r="I14" s="89"/>
    </row>
    <row r="15" spans="1:9" ht="14.5" x14ac:dyDescent="0.3">
      <c r="A15" s="88">
        <v>13</v>
      </c>
      <c r="B15" s="38" t="s">
        <v>181</v>
      </c>
      <c r="C15" s="23">
        <v>500</v>
      </c>
      <c r="D15" s="30" t="s">
        <v>21</v>
      </c>
      <c r="E15" s="23" t="s">
        <v>9</v>
      </c>
      <c r="F15" s="23">
        <v>2</v>
      </c>
      <c r="G15" s="181"/>
      <c r="H15" s="5"/>
      <c r="I15" s="89"/>
    </row>
    <row r="16" spans="1:9" ht="14.5" x14ac:dyDescent="0.3">
      <c r="A16" s="88">
        <v>14</v>
      </c>
      <c r="B16" s="38" t="s">
        <v>182</v>
      </c>
      <c r="C16" s="23">
        <v>500</v>
      </c>
      <c r="D16" s="30" t="s">
        <v>21</v>
      </c>
      <c r="E16" s="23" t="s">
        <v>9</v>
      </c>
      <c r="F16" s="23">
        <v>2</v>
      </c>
      <c r="G16" s="181"/>
      <c r="H16" s="5"/>
      <c r="I16" s="89"/>
    </row>
    <row r="17" spans="1:9" ht="14.15" customHeight="1" x14ac:dyDescent="0.3">
      <c r="A17" s="87"/>
      <c r="B17" s="85" t="s">
        <v>10</v>
      </c>
      <c r="C17" s="29"/>
      <c r="D17" s="29"/>
      <c r="E17" s="29"/>
      <c r="F17" s="29"/>
      <c r="G17" s="29"/>
      <c r="H17" s="31"/>
      <c r="I17" s="90"/>
    </row>
    <row r="18" spans="1:9" ht="14.5" x14ac:dyDescent="0.3">
      <c r="A18" s="88">
        <f>A16+1</f>
        <v>15</v>
      </c>
      <c r="B18" s="24" t="s">
        <v>96</v>
      </c>
      <c r="C18" s="186" t="s">
        <v>20</v>
      </c>
      <c r="D18" s="186"/>
      <c r="E18" s="186"/>
      <c r="F18" s="25">
        <v>2</v>
      </c>
      <c r="G18" s="180">
        <f>SUM(F18:F33)</f>
        <v>54</v>
      </c>
      <c r="H18" s="5"/>
      <c r="I18" s="89">
        <f t="shared" ref="I18:I33" si="1">IF(H18=1,F18,0)</f>
        <v>0</v>
      </c>
    </row>
    <row r="19" spans="1:9" ht="14.5" x14ac:dyDescent="0.3">
      <c r="A19" s="88">
        <f t="shared" ref="A19:A33" si="2">+A18+1</f>
        <v>16</v>
      </c>
      <c r="B19" s="24" t="s">
        <v>83</v>
      </c>
      <c r="C19" s="186" t="s">
        <v>20</v>
      </c>
      <c r="D19" s="186"/>
      <c r="E19" s="186"/>
      <c r="F19" s="25">
        <v>2</v>
      </c>
      <c r="G19" s="181"/>
      <c r="H19" s="5"/>
      <c r="I19" s="89">
        <f t="shared" si="1"/>
        <v>0</v>
      </c>
    </row>
    <row r="20" spans="1:9" ht="14.5" x14ac:dyDescent="0.3">
      <c r="A20" s="88">
        <f t="shared" si="2"/>
        <v>17</v>
      </c>
      <c r="B20" s="24" t="s">
        <v>91</v>
      </c>
      <c r="C20" s="186" t="s">
        <v>20</v>
      </c>
      <c r="D20" s="186"/>
      <c r="E20" s="186"/>
      <c r="F20" s="25">
        <v>3</v>
      </c>
      <c r="G20" s="181"/>
      <c r="H20" s="5"/>
      <c r="I20" s="89">
        <f t="shared" si="1"/>
        <v>0</v>
      </c>
    </row>
    <row r="21" spans="1:9" ht="14.5" x14ac:dyDescent="0.3">
      <c r="A21" s="88">
        <f t="shared" si="2"/>
        <v>18</v>
      </c>
      <c r="B21" s="24" t="s">
        <v>92</v>
      </c>
      <c r="C21" s="186" t="s">
        <v>20</v>
      </c>
      <c r="D21" s="186"/>
      <c r="E21" s="186"/>
      <c r="F21" s="25">
        <v>2</v>
      </c>
      <c r="G21" s="181"/>
      <c r="H21" s="5"/>
      <c r="I21" s="89"/>
    </row>
    <row r="22" spans="1:9" ht="14.5" x14ac:dyDescent="0.3">
      <c r="A22" s="88">
        <f t="shared" si="2"/>
        <v>19</v>
      </c>
      <c r="B22" s="24" t="s">
        <v>27</v>
      </c>
      <c r="C22" s="186" t="s">
        <v>20</v>
      </c>
      <c r="D22" s="186"/>
      <c r="E22" s="186"/>
      <c r="F22" s="25">
        <v>2</v>
      </c>
      <c r="G22" s="181"/>
      <c r="H22" s="5"/>
      <c r="I22" s="89">
        <f t="shared" si="1"/>
        <v>0</v>
      </c>
    </row>
    <row r="23" spans="1:9" ht="26" x14ac:dyDescent="0.3">
      <c r="A23" s="88">
        <f t="shared" si="2"/>
        <v>20</v>
      </c>
      <c r="B23" s="24" t="s">
        <v>93</v>
      </c>
      <c r="C23" s="186" t="s">
        <v>20</v>
      </c>
      <c r="D23" s="186"/>
      <c r="E23" s="186"/>
      <c r="F23" s="25">
        <v>8</v>
      </c>
      <c r="G23" s="181"/>
      <c r="H23" s="5"/>
      <c r="I23" s="89">
        <f t="shared" si="1"/>
        <v>0</v>
      </c>
    </row>
    <row r="24" spans="1:9" ht="14.5" x14ac:dyDescent="0.3">
      <c r="A24" s="88">
        <f t="shared" si="2"/>
        <v>21</v>
      </c>
      <c r="B24" s="24" t="s">
        <v>178</v>
      </c>
      <c r="C24" s="186" t="s">
        <v>20</v>
      </c>
      <c r="D24" s="186"/>
      <c r="E24" s="186"/>
      <c r="F24" s="33">
        <v>4</v>
      </c>
      <c r="G24" s="181"/>
      <c r="H24" s="5"/>
      <c r="I24" s="89">
        <f t="shared" si="1"/>
        <v>0</v>
      </c>
    </row>
    <row r="25" spans="1:9" ht="14.5" x14ac:dyDescent="0.3">
      <c r="A25" s="88">
        <f t="shared" si="2"/>
        <v>22</v>
      </c>
      <c r="B25" s="39" t="s">
        <v>82</v>
      </c>
      <c r="C25" s="182" t="s">
        <v>25</v>
      </c>
      <c r="D25" s="183"/>
      <c r="E25" s="184"/>
      <c r="F25" s="33">
        <v>4</v>
      </c>
      <c r="G25" s="181"/>
      <c r="H25" s="5"/>
      <c r="I25" s="89">
        <f t="shared" si="1"/>
        <v>0</v>
      </c>
    </row>
    <row r="26" spans="1:9" ht="26" x14ac:dyDescent="0.3">
      <c r="A26" s="88">
        <f t="shared" si="2"/>
        <v>23</v>
      </c>
      <c r="B26" s="37" t="s">
        <v>160</v>
      </c>
      <c r="C26" s="182" t="s">
        <v>25</v>
      </c>
      <c r="D26" s="183"/>
      <c r="E26" s="184"/>
      <c r="F26" s="33">
        <v>4</v>
      </c>
      <c r="G26" s="181"/>
      <c r="H26" s="5"/>
      <c r="I26" s="89">
        <f t="shared" si="1"/>
        <v>0</v>
      </c>
    </row>
    <row r="27" spans="1:9" ht="34" customHeight="1" x14ac:dyDescent="0.3">
      <c r="A27" s="88">
        <f t="shared" si="2"/>
        <v>24</v>
      </c>
      <c r="B27" s="24" t="s">
        <v>86</v>
      </c>
      <c r="C27" s="182" t="s">
        <v>25</v>
      </c>
      <c r="D27" s="183"/>
      <c r="E27" s="184"/>
      <c r="F27" s="33">
        <v>5</v>
      </c>
      <c r="G27" s="181"/>
      <c r="H27" s="5"/>
      <c r="I27" s="89">
        <f t="shared" si="1"/>
        <v>0</v>
      </c>
    </row>
    <row r="28" spans="1:9" ht="26" x14ac:dyDescent="0.3">
      <c r="A28" s="88">
        <f t="shared" si="2"/>
        <v>25</v>
      </c>
      <c r="B28" s="24" t="s">
        <v>87</v>
      </c>
      <c r="C28" s="34" t="s">
        <v>94</v>
      </c>
      <c r="D28" s="35" t="s">
        <v>95</v>
      </c>
      <c r="E28" s="36" t="s">
        <v>88</v>
      </c>
      <c r="F28" s="33">
        <v>4</v>
      </c>
      <c r="G28" s="181"/>
      <c r="H28" s="5"/>
      <c r="I28" s="89">
        <f t="shared" si="1"/>
        <v>0</v>
      </c>
    </row>
    <row r="29" spans="1:9" ht="14.5" x14ac:dyDescent="0.3">
      <c r="A29" s="88">
        <f t="shared" si="2"/>
        <v>26</v>
      </c>
      <c r="B29" s="24" t="s">
        <v>89</v>
      </c>
      <c r="C29" s="182" t="s">
        <v>25</v>
      </c>
      <c r="D29" s="183"/>
      <c r="E29" s="184"/>
      <c r="F29" s="33">
        <v>2</v>
      </c>
      <c r="G29" s="181"/>
      <c r="H29" s="5"/>
      <c r="I29" s="89">
        <f t="shared" si="1"/>
        <v>0</v>
      </c>
    </row>
    <row r="30" spans="1:9" ht="14.5" x14ac:dyDescent="0.3">
      <c r="A30" s="88">
        <f t="shared" si="2"/>
        <v>27</v>
      </c>
      <c r="B30" s="24" t="s">
        <v>154</v>
      </c>
      <c r="C30" s="182" t="s">
        <v>25</v>
      </c>
      <c r="D30" s="183"/>
      <c r="E30" s="184"/>
      <c r="F30" s="33">
        <v>2</v>
      </c>
      <c r="G30" s="181"/>
      <c r="H30" s="5"/>
      <c r="I30" s="89">
        <f t="shared" si="1"/>
        <v>0</v>
      </c>
    </row>
    <row r="31" spans="1:9" ht="14.5" x14ac:dyDescent="0.3">
      <c r="A31" s="88">
        <f t="shared" si="2"/>
        <v>28</v>
      </c>
      <c r="B31" s="24" t="s">
        <v>90</v>
      </c>
      <c r="C31" s="182" t="s">
        <v>25</v>
      </c>
      <c r="D31" s="183"/>
      <c r="E31" s="184"/>
      <c r="F31" s="33">
        <v>2</v>
      </c>
      <c r="G31" s="181"/>
      <c r="H31" s="5"/>
      <c r="I31" s="89">
        <f t="shared" si="1"/>
        <v>0</v>
      </c>
    </row>
    <row r="32" spans="1:9" ht="42.65" customHeight="1" x14ac:dyDescent="0.3">
      <c r="A32" s="88">
        <f t="shared" si="2"/>
        <v>29</v>
      </c>
      <c r="B32" s="24" t="s">
        <v>179</v>
      </c>
      <c r="C32" s="34" t="s">
        <v>94</v>
      </c>
      <c r="D32" s="35" t="s">
        <v>95</v>
      </c>
      <c r="E32" s="36" t="s">
        <v>88</v>
      </c>
      <c r="F32" s="33">
        <v>4</v>
      </c>
      <c r="G32" s="181"/>
      <c r="H32" s="5"/>
      <c r="I32" s="89">
        <f t="shared" si="1"/>
        <v>0</v>
      </c>
    </row>
    <row r="33" spans="1:9" ht="26" x14ac:dyDescent="0.3">
      <c r="A33" s="88">
        <f t="shared" si="2"/>
        <v>30</v>
      </c>
      <c r="B33" s="37" t="s">
        <v>142</v>
      </c>
      <c r="C33" s="182" t="s">
        <v>25</v>
      </c>
      <c r="D33" s="183"/>
      <c r="E33" s="184"/>
      <c r="F33" s="33">
        <v>4</v>
      </c>
      <c r="G33" s="185"/>
      <c r="H33" s="5"/>
      <c r="I33" s="89">
        <f t="shared" si="1"/>
        <v>0</v>
      </c>
    </row>
    <row r="34" spans="1:9" ht="14.15" customHeight="1" x14ac:dyDescent="0.3">
      <c r="A34" s="91"/>
      <c r="B34" s="86" t="s">
        <v>22</v>
      </c>
      <c r="C34" s="29"/>
      <c r="D34" s="29"/>
      <c r="E34" s="29"/>
      <c r="F34" s="29"/>
      <c r="G34" s="29"/>
      <c r="H34" s="31"/>
      <c r="I34" s="90"/>
    </row>
    <row r="35" spans="1:9" ht="14.5" x14ac:dyDescent="0.3">
      <c r="A35" s="187">
        <f>+A33+1</f>
        <v>31</v>
      </c>
      <c r="B35" s="188" t="s">
        <v>84</v>
      </c>
      <c r="C35" s="6">
        <v>2500</v>
      </c>
      <c r="D35" s="7" t="s">
        <v>23</v>
      </c>
      <c r="E35" s="6">
        <v>5000</v>
      </c>
      <c r="F35" s="23">
        <v>4</v>
      </c>
      <c r="G35" s="193">
        <f>SUM(F36:F36)</f>
        <v>8</v>
      </c>
      <c r="H35" s="5"/>
      <c r="I35" s="89">
        <f t="shared" ref="I35:I40" si="3">IF(H35=1,F35,0)</f>
        <v>0</v>
      </c>
    </row>
    <row r="36" spans="1:9" ht="14.5" x14ac:dyDescent="0.3">
      <c r="A36" s="187"/>
      <c r="B36" s="188"/>
      <c r="C36" s="6">
        <v>5000</v>
      </c>
      <c r="D36" s="7" t="s">
        <v>24</v>
      </c>
      <c r="E36" s="24"/>
      <c r="F36" s="23">
        <v>8</v>
      </c>
      <c r="G36" s="193"/>
      <c r="H36" s="5"/>
      <c r="I36" s="89">
        <f t="shared" si="3"/>
        <v>0</v>
      </c>
    </row>
    <row r="37" spans="1:9" ht="14.15" customHeight="1" x14ac:dyDescent="0.3">
      <c r="A37" s="87"/>
      <c r="B37" s="85" t="s">
        <v>11</v>
      </c>
      <c r="C37" s="29"/>
      <c r="D37" s="29"/>
      <c r="E37" s="29"/>
      <c r="F37" s="29"/>
      <c r="G37" s="29"/>
      <c r="H37" s="31"/>
      <c r="I37" s="90"/>
    </row>
    <row r="38" spans="1:9" ht="26" x14ac:dyDescent="0.3">
      <c r="A38" s="88">
        <f>+A35+1</f>
        <v>32</v>
      </c>
      <c r="B38" s="24" t="s">
        <v>81</v>
      </c>
      <c r="C38" s="186" t="s">
        <v>25</v>
      </c>
      <c r="D38" s="186"/>
      <c r="E38" s="186"/>
      <c r="F38" s="25">
        <v>8</v>
      </c>
      <c r="G38" s="180">
        <f>F38+F40</f>
        <v>10</v>
      </c>
      <c r="H38" s="5"/>
      <c r="I38" s="89">
        <f t="shared" si="3"/>
        <v>0</v>
      </c>
    </row>
    <row r="39" spans="1:9" ht="14.5" x14ac:dyDescent="0.3">
      <c r="A39" s="117">
        <f>A38+1</f>
        <v>33</v>
      </c>
      <c r="B39" s="194" t="s">
        <v>74</v>
      </c>
      <c r="C39" s="23">
        <v>0</v>
      </c>
      <c r="D39" s="23" t="s">
        <v>73</v>
      </c>
      <c r="E39" s="23">
        <v>2</v>
      </c>
      <c r="F39" s="23">
        <v>1</v>
      </c>
      <c r="G39" s="181"/>
      <c r="H39" s="5"/>
      <c r="I39" s="89">
        <f t="shared" si="3"/>
        <v>0</v>
      </c>
    </row>
    <row r="40" spans="1:9" ht="14.5" x14ac:dyDescent="0.3">
      <c r="A40" s="118"/>
      <c r="B40" s="195"/>
      <c r="C40" s="23">
        <v>2</v>
      </c>
      <c r="D40" s="23" t="s">
        <v>85</v>
      </c>
      <c r="E40" s="23"/>
      <c r="F40" s="23">
        <v>2</v>
      </c>
      <c r="G40" s="181"/>
      <c r="H40" s="5"/>
      <c r="I40" s="89">
        <f t="shared" si="3"/>
        <v>0</v>
      </c>
    </row>
    <row r="41" spans="1:9" ht="14.5" thickBot="1" x14ac:dyDescent="0.35">
      <c r="A41" s="177" t="s">
        <v>13</v>
      </c>
      <c r="B41" s="178"/>
      <c r="C41" s="94"/>
      <c r="D41" s="94"/>
      <c r="E41" s="94"/>
      <c r="F41" s="94"/>
      <c r="G41" s="95">
        <f>+G38+G35+G18+G5</f>
        <v>100</v>
      </c>
      <c r="H41" s="96"/>
      <c r="I41" s="97">
        <f>SUM(I12:I40)</f>
        <v>0</v>
      </c>
    </row>
    <row r="42" spans="1:9" x14ac:dyDescent="0.3">
      <c r="A42" s="173"/>
      <c r="B42" s="173"/>
      <c r="C42" s="174"/>
      <c r="D42" s="174"/>
      <c r="E42" s="174"/>
      <c r="F42" s="172"/>
      <c r="G42" s="172"/>
      <c r="H42" s="172"/>
      <c r="I42" s="179"/>
    </row>
    <row r="43" spans="1:9" x14ac:dyDescent="0.3">
      <c r="A43" s="173" t="s">
        <v>148</v>
      </c>
      <c r="B43" s="173"/>
      <c r="C43" s="174"/>
      <c r="D43" s="174"/>
      <c r="E43" s="174"/>
      <c r="F43" s="172"/>
      <c r="G43" s="172"/>
      <c r="H43" s="172"/>
      <c r="I43" s="179"/>
    </row>
    <row r="44" spans="1:9" x14ac:dyDescent="0.3">
      <c r="A44" s="173" t="s">
        <v>149</v>
      </c>
      <c r="B44" s="173"/>
      <c r="C44" s="174"/>
      <c r="D44" s="174"/>
      <c r="E44" s="174"/>
      <c r="F44" s="172"/>
      <c r="G44" s="172"/>
      <c r="H44" s="172"/>
      <c r="I44" s="172"/>
    </row>
    <row r="45" spans="1:9" x14ac:dyDescent="0.3">
      <c r="A45" s="173" t="s">
        <v>161</v>
      </c>
      <c r="B45" s="173"/>
      <c r="C45" s="174"/>
      <c r="D45" s="174"/>
      <c r="E45" s="174"/>
      <c r="F45" s="172"/>
      <c r="G45" s="172"/>
      <c r="H45" s="172"/>
      <c r="I45" s="172"/>
    </row>
  </sheetData>
  <mergeCells count="54">
    <mergeCell ref="B39:B40"/>
    <mergeCell ref="C7:E7"/>
    <mergeCell ref="G38:G40"/>
    <mergeCell ref="C3:E4"/>
    <mergeCell ref="H3:H4"/>
    <mergeCell ref="C38:E38"/>
    <mergeCell ref="I3:I4"/>
    <mergeCell ref="C24:E24"/>
    <mergeCell ref="F3:F4"/>
    <mergeCell ref="G3:G4"/>
    <mergeCell ref="G35:G36"/>
    <mergeCell ref="C5:E5"/>
    <mergeCell ref="C9:E9"/>
    <mergeCell ref="C10:E10"/>
    <mergeCell ref="C8:E8"/>
    <mergeCell ref="C6:E6"/>
    <mergeCell ref="A35:A36"/>
    <mergeCell ref="B35:B36"/>
    <mergeCell ref="C20:E20"/>
    <mergeCell ref="C22:E22"/>
    <mergeCell ref="C23:E23"/>
    <mergeCell ref="C25:E25"/>
    <mergeCell ref="C21:E21"/>
    <mergeCell ref="C29:E29"/>
    <mergeCell ref="C30:E30"/>
    <mergeCell ref="C31:E31"/>
    <mergeCell ref="A1:I1"/>
    <mergeCell ref="A2:I2"/>
    <mergeCell ref="A41:B41"/>
    <mergeCell ref="A42:B42"/>
    <mergeCell ref="C42:C43"/>
    <mergeCell ref="D42:D43"/>
    <mergeCell ref="E42:E43"/>
    <mergeCell ref="I42:I43"/>
    <mergeCell ref="A43:B43"/>
    <mergeCell ref="G5:G16"/>
    <mergeCell ref="C26:E26"/>
    <mergeCell ref="C33:E33"/>
    <mergeCell ref="G18:G33"/>
    <mergeCell ref="C18:E18"/>
    <mergeCell ref="C19:E19"/>
    <mergeCell ref="C27:E27"/>
    <mergeCell ref="G44:G45"/>
    <mergeCell ref="H44:H45"/>
    <mergeCell ref="I44:I45"/>
    <mergeCell ref="A45:B45"/>
    <mergeCell ref="F42:F43"/>
    <mergeCell ref="G42:G43"/>
    <mergeCell ref="H42:H43"/>
    <mergeCell ref="A44:B44"/>
    <mergeCell ref="C44:C45"/>
    <mergeCell ref="D44:D45"/>
    <mergeCell ref="E44:E45"/>
    <mergeCell ref="F44:F45"/>
  </mergeCells>
  <phoneticPr fontId="3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431E-5796-43A8-BB51-34938A9852BE}">
  <dimension ref="A1:E12"/>
  <sheetViews>
    <sheetView rightToLeft="1" topLeftCell="A3" workbookViewId="0">
      <selection activeCell="C18" sqref="C18"/>
    </sheetView>
  </sheetViews>
  <sheetFormatPr defaultRowHeight="14" x14ac:dyDescent="0.3"/>
  <cols>
    <col min="1" max="1" width="9.08203125" style="40"/>
    <col min="2" max="2" width="21.58203125" customWidth="1"/>
    <col min="3" max="3" width="12.33203125" customWidth="1"/>
    <col min="4" max="4" width="20.83203125" customWidth="1"/>
    <col min="5" max="5" width="17.6640625" customWidth="1"/>
  </cols>
  <sheetData>
    <row r="1" spans="1:5" ht="20.5" x14ac:dyDescent="0.3">
      <c r="A1" s="60" t="s">
        <v>131</v>
      </c>
    </row>
    <row r="2" spans="1:5" ht="20.5" x14ac:dyDescent="0.3">
      <c r="A2" s="60" t="s">
        <v>132</v>
      </c>
    </row>
    <row r="3" spans="1:5" ht="15.5" x14ac:dyDescent="0.3">
      <c r="A3" s="61"/>
    </row>
    <row r="4" spans="1:5" ht="16" thickBot="1" x14ac:dyDescent="0.35">
      <c r="A4" s="61"/>
    </row>
    <row r="5" spans="1:5" ht="31.5" thickBot="1" x14ac:dyDescent="0.35">
      <c r="A5" s="63" t="s">
        <v>135</v>
      </c>
      <c r="B5" s="63" t="s">
        <v>183</v>
      </c>
      <c r="C5" s="62" t="s">
        <v>184</v>
      </c>
      <c r="D5" s="67" t="s">
        <v>133</v>
      </c>
      <c r="E5" s="63" t="s">
        <v>134</v>
      </c>
    </row>
    <row r="6" spans="1:5" ht="16" thickBot="1" x14ac:dyDescent="0.35">
      <c r="A6" s="64"/>
      <c r="B6" s="65"/>
      <c r="C6" s="65"/>
      <c r="D6" s="65"/>
      <c r="E6" s="65"/>
    </row>
    <row r="7" spans="1:5" ht="16" thickBot="1" x14ac:dyDescent="0.35">
      <c r="A7" s="64"/>
      <c r="B7" s="65"/>
      <c r="C7" s="65"/>
      <c r="D7" s="65"/>
      <c r="E7" s="65"/>
    </row>
    <row r="8" spans="1:5" ht="16" thickBot="1" x14ac:dyDescent="0.35">
      <c r="A8" s="64"/>
      <c r="B8" s="65"/>
      <c r="C8" s="65"/>
      <c r="D8" s="65"/>
      <c r="E8" s="65"/>
    </row>
    <row r="9" spans="1:5" ht="16" thickBot="1" x14ac:dyDescent="0.35">
      <c r="A9" s="64"/>
      <c r="B9" s="65"/>
      <c r="C9" s="65"/>
      <c r="D9" s="65"/>
      <c r="E9" s="65"/>
    </row>
    <row r="10" spans="1:5" ht="16" thickBot="1" x14ac:dyDescent="0.35">
      <c r="A10" s="64"/>
      <c r="B10" s="65"/>
      <c r="C10" s="65"/>
      <c r="D10" s="65"/>
      <c r="E10" s="65"/>
    </row>
    <row r="11" spans="1:5" ht="16" thickBot="1" x14ac:dyDescent="0.35">
      <c r="A11" s="64"/>
      <c r="B11" s="65"/>
      <c r="C11" s="65"/>
      <c r="D11" s="65"/>
      <c r="E11" s="65"/>
    </row>
    <row r="12" spans="1:5" ht="16" thickBot="1" x14ac:dyDescent="0.4">
      <c r="A12" s="64"/>
      <c r="B12" s="66"/>
      <c r="C12" s="65"/>
      <c r="D12" s="65"/>
      <c r="E12" s="6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3246-F7F8-4DF1-A4E5-F125A32AFCBA}">
  <dimension ref="A1:E50"/>
  <sheetViews>
    <sheetView rightToLeft="1" tabSelected="1" zoomScaleNormal="100" workbookViewId="0">
      <selection activeCell="B42" sqref="B42"/>
    </sheetView>
  </sheetViews>
  <sheetFormatPr defaultRowHeight="14" x14ac:dyDescent="0.3"/>
  <cols>
    <col min="1" max="1" width="6.25" style="40" customWidth="1"/>
    <col min="2" max="2" width="72.58203125" customWidth="1"/>
    <col min="3" max="3" width="9.83203125" style="80" bestFit="1" customWidth="1"/>
    <col min="4" max="4" width="12.58203125" style="3" bestFit="1" customWidth="1"/>
    <col min="5" max="5" width="12.5" style="3" customWidth="1"/>
  </cols>
  <sheetData>
    <row r="1" spans="1:5" ht="20" x14ac:dyDescent="0.3">
      <c r="A1" s="103" t="s">
        <v>137</v>
      </c>
      <c r="B1" s="99"/>
      <c r="C1" s="104"/>
      <c r="D1" s="105"/>
      <c r="E1" s="128"/>
    </row>
    <row r="2" spans="1:5" ht="78" customHeight="1" x14ac:dyDescent="0.3">
      <c r="A2" s="106" t="s">
        <v>3</v>
      </c>
      <c r="B2" s="1" t="s">
        <v>4</v>
      </c>
      <c r="C2" s="116" t="s">
        <v>162</v>
      </c>
      <c r="D2" s="2" t="s">
        <v>209</v>
      </c>
      <c r="E2" s="129" t="s">
        <v>13</v>
      </c>
    </row>
    <row r="3" spans="1:5" ht="70" x14ac:dyDescent="0.3">
      <c r="A3" s="107">
        <v>1</v>
      </c>
      <c r="B3" s="43" t="s">
        <v>202</v>
      </c>
      <c r="C3" s="81" t="s">
        <v>140</v>
      </c>
      <c r="D3" s="123" t="s">
        <v>5</v>
      </c>
      <c r="E3" s="130" t="s">
        <v>5</v>
      </c>
    </row>
    <row r="4" spans="1:5" ht="15.5" x14ac:dyDescent="0.3">
      <c r="A4" s="106">
        <v>1.1000000000000001</v>
      </c>
      <c r="B4" s="1" t="s">
        <v>203</v>
      </c>
      <c r="C4" s="122">
        <v>2600</v>
      </c>
      <c r="D4" s="134"/>
      <c r="E4" s="135"/>
    </row>
    <row r="5" spans="1:5" ht="15.5" x14ac:dyDescent="0.3">
      <c r="A5" s="106">
        <f>A4+0.1</f>
        <v>1.2000000000000002</v>
      </c>
      <c r="B5" s="1" t="s">
        <v>204</v>
      </c>
      <c r="C5" s="122">
        <v>200</v>
      </c>
      <c r="D5" s="134"/>
      <c r="E5" s="135"/>
    </row>
    <row r="6" spans="1:5" ht="15.5" x14ac:dyDescent="0.3">
      <c r="A6" s="106">
        <f t="shared" ref="A6:A9" si="0">A5+0.1</f>
        <v>1.3000000000000003</v>
      </c>
      <c r="B6" s="1" t="s">
        <v>205</v>
      </c>
      <c r="C6" s="122">
        <v>100</v>
      </c>
      <c r="D6" s="134"/>
      <c r="E6" s="135"/>
    </row>
    <row r="7" spans="1:5" ht="15.5" x14ac:dyDescent="0.3">
      <c r="A7" s="106">
        <f t="shared" si="0"/>
        <v>1.4000000000000004</v>
      </c>
      <c r="B7" s="1" t="s">
        <v>206</v>
      </c>
      <c r="C7" s="122">
        <v>100</v>
      </c>
      <c r="D7" s="134"/>
      <c r="E7" s="135"/>
    </row>
    <row r="8" spans="1:5" ht="15.5" x14ac:dyDescent="0.3">
      <c r="A8" s="106">
        <f t="shared" si="0"/>
        <v>1.5000000000000004</v>
      </c>
      <c r="B8" s="1" t="s">
        <v>207</v>
      </c>
      <c r="C8" s="122">
        <v>10</v>
      </c>
      <c r="D8" s="134"/>
      <c r="E8" s="135"/>
    </row>
    <row r="9" spans="1:5" ht="15.5" x14ac:dyDescent="0.3">
      <c r="A9" s="106">
        <f t="shared" si="0"/>
        <v>1.6000000000000005</v>
      </c>
      <c r="B9" s="1" t="s">
        <v>208</v>
      </c>
      <c r="C9" s="122">
        <v>6</v>
      </c>
      <c r="D9" s="134"/>
      <c r="E9" s="135"/>
    </row>
    <row r="10" spans="1:5" ht="15.5" x14ac:dyDescent="0.3">
      <c r="A10" s="108"/>
      <c r="B10" s="1" t="s">
        <v>163</v>
      </c>
      <c r="C10" s="82">
        <f>SUM(C4:C9)</f>
        <v>3016</v>
      </c>
      <c r="D10" s="136"/>
      <c r="E10" s="137"/>
    </row>
    <row r="11" spans="1:5" ht="28" x14ac:dyDescent="0.3">
      <c r="A11" s="107">
        <v>2</v>
      </c>
      <c r="B11" s="43" t="s">
        <v>6</v>
      </c>
      <c r="C11" s="83"/>
      <c r="D11" s="44"/>
      <c r="E11" s="131"/>
    </row>
    <row r="12" spans="1:5" ht="15.5" x14ac:dyDescent="0.3">
      <c r="A12" s="109">
        <v>2.1</v>
      </c>
      <c r="B12" s="26" t="s">
        <v>7</v>
      </c>
      <c r="C12" s="82">
        <v>10</v>
      </c>
      <c r="D12" s="138"/>
      <c r="E12" s="139"/>
    </row>
    <row r="13" spans="1:5" ht="15.5" x14ac:dyDescent="0.3">
      <c r="A13" s="107">
        <v>3</v>
      </c>
      <c r="B13" s="43" t="s">
        <v>107</v>
      </c>
      <c r="C13" s="83"/>
      <c r="D13" s="44"/>
      <c r="E13" s="131"/>
    </row>
    <row r="14" spans="1:5" ht="43.5" x14ac:dyDescent="0.3">
      <c r="A14" s="110">
        <v>3.1</v>
      </c>
      <c r="B14" s="1" t="s">
        <v>111</v>
      </c>
      <c r="C14" s="82">
        <v>10</v>
      </c>
      <c r="D14" s="138"/>
      <c r="E14" s="139"/>
    </row>
    <row r="15" spans="1:5" ht="15.5" x14ac:dyDescent="0.3">
      <c r="A15" s="111">
        <v>4</v>
      </c>
      <c r="B15" s="41" t="s">
        <v>98</v>
      </c>
      <c r="C15" s="84"/>
      <c r="D15" s="42"/>
      <c r="E15" s="132"/>
    </row>
    <row r="16" spans="1:5" ht="15.5" x14ac:dyDescent="0.3">
      <c r="A16" s="110">
        <f>A15+0.1</f>
        <v>4.0999999999999996</v>
      </c>
      <c r="B16" s="1" t="s">
        <v>99</v>
      </c>
      <c r="C16" s="82">
        <v>10</v>
      </c>
      <c r="D16" s="138"/>
      <c r="E16" s="139"/>
    </row>
    <row r="17" spans="1:5" ht="15.5" x14ac:dyDescent="0.3">
      <c r="A17" s="110">
        <f t="shared" ref="A17:A19" si="1">A16+0.1</f>
        <v>4.1999999999999993</v>
      </c>
      <c r="B17" s="1" t="s">
        <v>100</v>
      </c>
      <c r="C17" s="82">
        <v>10</v>
      </c>
      <c r="D17" s="138"/>
      <c r="E17" s="139"/>
    </row>
    <row r="18" spans="1:5" ht="15.5" x14ac:dyDescent="0.3">
      <c r="A18" s="110">
        <f t="shared" si="1"/>
        <v>4.2999999999999989</v>
      </c>
      <c r="B18" s="1" t="s">
        <v>101</v>
      </c>
      <c r="C18" s="82">
        <v>50</v>
      </c>
      <c r="D18" s="138"/>
      <c r="E18" s="139"/>
    </row>
    <row r="19" spans="1:5" ht="15.5" x14ac:dyDescent="0.3">
      <c r="A19" s="110">
        <f t="shared" si="1"/>
        <v>4.3999999999999986</v>
      </c>
      <c r="B19" s="1" t="s">
        <v>102</v>
      </c>
      <c r="C19" s="82">
        <v>50</v>
      </c>
      <c r="D19" s="138"/>
      <c r="E19" s="139"/>
    </row>
    <row r="20" spans="1:5" ht="15.5" x14ac:dyDescent="0.3">
      <c r="A20" s="111">
        <v>5</v>
      </c>
      <c r="B20" s="41" t="s">
        <v>103</v>
      </c>
      <c r="C20" s="84"/>
      <c r="D20" s="42"/>
      <c r="E20" s="132"/>
    </row>
    <row r="21" spans="1:5" ht="15.5" x14ac:dyDescent="0.3">
      <c r="A21" s="112">
        <f>A20+0.1</f>
        <v>5.0999999999999996</v>
      </c>
      <c r="B21" s="26" t="s">
        <v>112</v>
      </c>
      <c r="C21" s="82">
        <v>20</v>
      </c>
      <c r="D21" s="138"/>
      <c r="E21" s="139"/>
    </row>
    <row r="22" spans="1:5" ht="15.5" x14ac:dyDescent="0.3">
      <c r="A22" s="111">
        <v>6</v>
      </c>
      <c r="B22" s="41" t="s">
        <v>104</v>
      </c>
      <c r="C22" s="84"/>
      <c r="D22" s="42"/>
      <c r="E22" s="132"/>
    </row>
    <row r="23" spans="1:5" ht="15.5" x14ac:dyDescent="0.3">
      <c r="A23" s="110" t="s">
        <v>186</v>
      </c>
      <c r="B23" s="1" t="s">
        <v>113</v>
      </c>
      <c r="C23" s="82">
        <v>20</v>
      </c>
      <c r="D23" s="138"/>
      <c r="E23" s="139"/>
    </row>
    <row r="24" spans="1:5" ht="15.5" x14ac:dyDescent="0.3">
      <c r="A24" s="110" t="s">
        <v>187</v>
      </c>
      <c r="B24" s="1" t="s">
        <v>155</v>
      </c>
      <c r="C24" s="82">
        <v>10</v>
      </c>
      <c r="D24" s="140"/>
      <c r="E24" s="139"/>
    </row>
    <row r="25" spans="1:5" ht="15.5" x14ac:dyDescent="0.3">
      <c r="A25" s="110" t="s">
        <v>188</v>
      </c>
      <c r="B25" s="1" t="s">
        <v>158</v>
      </c>
      <c r="C25" s="82">
        <v>10</v>
      </c>
      <c r="D25" s="140"/>
      <c r="E25" s="139"/>
    </row>
    <row r="26" spans="1:5" ht="15.5" x14ac:dyDescent="0.3">
      <c r="A26" s="110" t="s">
        <v>189</v>
      </c>
      <c r="B26" s="1" t="s">
        <v>157</v>
      </c>
      <c r="C26" s="82">
        <v>10</v>
      </c>
      <c r="D26" s="140"/>
      <c r="E26" s="139"/>
    </row>
    <row r="27" spans="1:5" ht="15.5" x14ac:dyDescent="0.3">
      <c r="A27" s="110" t="s">
        <v>190</v>
      </c>
      <c r="B27" s="1" t="s">
        <v>156</v>
      </c>
      <c r="C27" s="82">
        <v>5</v>
      </c>
      <c r="D27" s="140"/>
      <c r="E27" s="139"/>
    </row>
    <row r="28" spans="1:5" ht="15.5" x14ac:dyDescent="0.3">
      <c r="A28" s="110" t="s">
        <v>191</v>
      </c>
      <c r="B28" s="1" t="s">
        <v>185</v>
      </c>
      <c r="C28" s="82">
        <v>5</v>
      </c>
      <c r="D28" s="140"/>
      <c r="E28" s="139"/>
    </row>
    <row r="29" spans="1:5" ht="15.5" x14ac:dyDescent="0.3">
      <c r="A29" s="110" t="s">
        <v>192</v>
      </c>
      <c r="B29" s="1" t="s">
        <v>105</v>
      </c>
      <c r="C29" s="82">
        <v>20</v>
      </c>
      <c r="D29" s="140"/>
      <c r="E29" s="139"/>
    </row>
    <row r="30" spans="1:5" ht="15.5" x14ac:dyDescent="0.3">
      <c r="A30" s="110" t="s">
        <v>193</v>
      </c>
      <c r="B30" s="1" t="s">
        <v>106</v>
      </c>
      <c r="C30" s="82">
        <v>10</v>
      </c>
      <c r="D30" s="140"/>
      <c r="E30" s="139"/>
    </row>
    <row r="31" spans="1:5" ht="15.5" x14ac:dyDescent="0.3">
      <c r="A31" s="110" t="s">
        <v>194</v>
      </c>
      <c r="B31" s="1" t="s">
        <v>198</v>
      </c>
      <c r="C31" s="82">
        <v>10</v>
      </c>
      <c r="D31" s="140"/>
      <c r="E31" s="139"/>
    </row>
    <row r="32" spans="1:5" ht="15.5" x14ac:dyDescent="0.3">
      <c r="A32" s="110" t="s">
        <v>195</v>
      </c>
      <c r="B32" s="1" t="s">
        <v>199</v>
      </c>
      <c r="C32" s="82">
        <v>10</v>
      </c>
      <c r="D32" s="140"/>
      <c r="E32" s="139"/>
    </row>
    <row r="33" spans="1:5" ht="15.5" x14ac:dyDescent="0.3">
      <c r="A33" s="110" t="s">
        <v>196</v>
      </c>
      <c r="B33" s="1" t="s">
        <v>200</v>
      </c>
      <c r="C33" s="82">
        <v>5</v>
      </c>
      <c r="D33" s="140"/>
      <c r="E33" s="139"/>
    </row>
    <row r="34" spans="1:5" ht="15.5" x14ac:dyDescent="0.3">
      <c r="A34" s="110" t="s">
        <v>197</v>
      </c>
      <c r="B34" s="1" t="s">
        <v>201</v>
      </c>
      <c r="C34" s="82">
        <v>5</v>
      </c>
      <c r="D34" s="140"/>
      <c r="E34" s="139"/>
    </row>
    <row r="35" spans="1:5" ht="15.5" x14ac:dyDescent="0.3">
      <c r="A35" s="111">
        <v>7</v>
      </c>
      <c r="B35" s="41" t="s">
        <v>110</v>
      </c>
      <c r="C35" s="84"/>
      <c r="D35" s="42"/>
      <c r="E35" s="132"/>
    </row>
    <row r="36" spans="1:5" ht="28" x14ac:dyDescent="0.3">
      <c r="A36" s="110">
        <f>A35+0.1</f>
        <v>7.1</v>
      </c>
      <c r="B36" s="1" t="s">
        <v>159</v>
      </c>
      <c r="C36" s="82">
        <v>40</v>
      </c>
      <c r="D36" s="140"/>
      <c r="E36" s="141"/>
    </row>
    <row r="37" spans="1:5" ht="15.5" x14ac:dyDescent="0.3">
      <c r="A37" s="110">
        <f t="shared" ref="A37:A39" si="2">A36+0.1</f>
        <v>7.1999999999999993</v>
      </c>
      <c r="B37" s="1" t="s">
        <v>155</v>
      </c>
      <c r="C37" s="82">
        <v>10</v>
      </c>
      <c r="D37" s="140"/>
      <c r="E37" s="141"/>
    </row>
    <row r="38" spans="1:5" ht="15.5" x14ac:dyDescent="0.3">
      <c r="A38" s="110">
        <f t="shared" si="2"/>
        <v>7.2999999999999989</v>
      </c>
      <c r="B38" s="1" t="s">
        <v>158</v>
      </c>
      <c r="C38" s="82">
        <v>10</v>
      </c>
      <c r="D38" s="140"/>
      <c r="E38" s="141"/>
    </row>
    <row r="39" spans="1:5" ht="15.5" x14ac:dyDescent="0.3">
      <c r="A39" s="110">
        <f t="shared" si="2"/>
        <v>7.3999999999999986</v>
      </c>
      <c r="B39" s="1" t="s">
        <v>157</v>
      </c>
      <c r="C39" s="82">
        <v>10</v>
      </c>
      <c r="D39" s="140"/>
      <c r="E39" s="141"/>
    </row>
    <row r="40" spans="1:5" ht="15.5" x14ac:dyDescent="0.3">
      <c r="A40" s="110">
        <f>A39+0.1</f>
        <v>7.4999999999999982</v>
      </c>
      <c r="B40" s="1" t="s">
        <v>156</v>
      </c>
      <c r="C40" s="82">
        <v>5</v>
      </c>
      <c r="D40" s="140"/>
      <c r="E40" s="141"/>
    </row>
    <row r="41" spans="1:5" ht="15.5" x14ac:dyDescent="0.3">
      <c r="A41" s="110">
        <f>A40+0.1</f>
        <v>7.5999999999999979</v>
      </c>
      <c r="B41" s="1" t="s">
        <v>185</v>
      </c>
      <c r="C41" s="82">
        <v>5</v>
      </c>
      <c r="D41" s="140"/>
      <c r="E41" s="141"/>
    </row>
    <row r="42" spans="1:5" ht="15.5" x14ac:dyDescent="0.3">
      <c r="A42" s="111">
        <v>8</v>
      </c>
      <c r="B42" s="41" t="s">
        <v>214</v>
      </c>
      <c r="C42" s="84" t="s">
        <v>211</v>
      </c>
      <c r="D42" s="42" t="s">
        <v>212</v>
      </c>
      <c r="E42" s="132"/>
    </row>
    <row r="43" spans="1:5" ht="42.5" thickBot="1" x14ac:dyDescent="0.35">
      <c r="A43" s="109">
        <v>8.1</v>
      </c>
      <c r="B43" s="1" t="s">
        <v>213</v>
      </c>
      <c r="C43" s="146">
        <v>120</v>
      </c>
      <c r="D43" s="147"/>
      <c r="E43" s="150"/>
    </row>
    <row r="44" spans="1:5" s="45" customFormat="1" ht="22.5" customHeight="1" x14ac:dyDescent="0.3">
      <c r="A44" s="133" t="s">
        <v>14</v>
      </c>
      <c r="B44" s="145"/>
      <c r="C44" s="151"/>
      <c r="D44" s="152"/>
      <c r="E44" s="153"/>
    </row>
    <row r="45" spans="1:5" s="45" customFormat="1" ht="19.5" customHeight="1" x14ac:dyDescent="0.3">
      <c r="A45" s="133" t="s">
        <v>15</v>
      </c>
      <c r="B45" s="145"/>
      <c r="C45" s="154">
        <v>0.18</v>
      </c>
      <c r="D45" s="148"/>
      <c r="E45" s="142"/>
    </row>
    <row r="46" spans="1:5" s="45" customFormat="1" ht="25" customHeight="1" thickBot="1" x14ac:dyDescent="0.35">
      <c r="A46" s="133" t="s">
        <v>16</v>
      </c>
      <c r="B46" s="149"/>
      <c r="C46" s="155"/>
      <c r="D46" s="156"/>
      <c r="E46" s="157"/>
    </row>
    <row r="47" spans="1:5" ht="15.5" x14ac:dyDescent="0.3">
      <c r="A47" s="158"/>
      <c r="B47" s="144" t="s">
        <v>210</v>
      </c>
      <c r="C47" s="143" t="s">
        <v>12</v>
      </c>
      <c r="D47" s="99"/>
      <c r="E47" s="102"/>
    </row>
    <row r="48" spans="1:5" ht="15.5" x14ac:dyDescent="0.3">
      <c r="A48" s="158"/>
      <c r="B48" s="159"/>
      <c r="C48" s="113"/>
      <c r="D48" s="161"/>
      <c r="E48" s="162"/>
    </row>
    <row r="49" spans="1:5" ht="15.5" x14ac:dyDescent="0.3">
      <c r="A49" s="158"/>
      <c r="B49" s="159"/>
      <c r="C49" s="113"/>
      <c r="D49" s="161"/>
      <c r="E49" s="162"/>
    </row>
    <row r="50" spans="1:5" ht="14.5" thickBot="1" x14ac:dyDescent="0.35">
      <c r="A50" s="114"/>
      <c r="B50" s="160"/>
      <c r="C50" s="115"/>
      <c r="D50" s="163"/>
      <c r="E50" s="164"/>
    </row>
  </sheetData>
  <protectedRanges>
    <protectedRange algorithmName="SHA-512" hashValue="H5NuziHoxj4SD9PrNXq5RRgrYdjnlr88io+wrFdi5gBWVAaZg2ZfbDT2NQ4IGvDPXTMj8BvOzVVMNdMSMilfbw==" saltValue="XDld8b6RsPLxnN/dv6H6wg==" spinCount="100000" sqref="E12 D10:E11" name="Range1"/>
  </protectedRanges>
  <mergeCells count="3">
    <mergeCell ref="A47:A49"/>
    <mergeCell ref="B48:B50"/>
    <mergeCell ref="D48:E50"/>
  </mergeCells>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vt:i4>
      </vt:variant>
    </vt:vector>
  </HeadingPairs>
  <TitlesOfParts>
    <vt:vector size="9" baseType="lpstr">
      <vt:lpstr>נתוני המציע</vt:lpstr>
      <vt:lpstr> ט - 1</vt:lpstr>
      <vt:lpstr>ט - 2</vt:lpstr>
      <vt:lpstr>ט-3</vt:lpstr>
      <vt:lpstr>ט-4</vt:lpstr>
      <vt:lpstr>ט - 6</vt:lpstr>
      <vt:lpstr>ט-7</vt:lpstr>
      <vt:lpstr>ט-8</vt:lpstr>
      <vt:lpstr>'ט - 6'!_Hlk101796640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Mordecai Feldman</dc:creator>
  <cp:lastModifiedBy>סתיו אברהם</cp:lastModifiedBy>
  <cp:lastPrinted>2024-11-10T06:50:34Z</cp:lastPrinted>
  <dcterms:created xsi:type="dcterms:W3CDTF">2021-03-03T06:25:53Z</dcterms:created>
  <dcterms:modified xsi:type="dcterms:W3CDTF">2026-06-15T10:07:53Z</dcterms:modified>
</cp:coreProperties>
</file>